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Uporabnik\Desktop\OBJAVA STRGŠ MB\"/>
    </mc:Choice>
  </mc:AlternateContent>
  <bookViews>
    <workbookView xWindow="0" yWindow="0" windowWidth="18840" windowHeight="7725" tabRatio="747" activeTab="2"/>
  </bookViews>
  <sheets>
    <sheet name="0" sheetId="9" r:id="rId1"/>
    <sheet name="SD" sheetId="10" r:id="rId2"/>
    <sheet name="REKAPITULACIJA" sheetId="11" r:id="rId3"/>
    <sheet name="A-Gradbena dela" sheetId="8" r:id="rId4"/>
    <sheet name="B-Obrtniška dela" sheetId="6" r:id="rId5"/>
    <sheet name="C1-EI-1.nadstropje" sheetId="43" r:id="rId6"/>
    <sheet name="C2-EI-2.nadstropje" sheetId="44" r:id="rId7"/>
  </sheets>
  <definedNames>
    <definedName name="__xlnm_Print_Area_6" localSheetId="5">NA()</definedName>
    <definedName name="__xlnm_Print_Area_6" localSheetId="6">NA()</definedName>
    <definedName name="__xlnm_Print_Area_6">#REF!</definedName>
    <definedName name="__xlnm_Print_Area_6_1" localSheetId="5">NA()</definedName>
    <definedName name="__xlnm_Print_Area_6_1" localSheetId="6">NA()</definedName>
    <definedName name="__xlnm_Print_Area_6_1">#REF!</definedName>
    <definedName name="cena_skupaj_v__" localSheetId="5">NA()</definedName>
    <definedName name="cena_skupaj_v__" localSheetId="6">NA()</definedName>
    <definedName name="cena_skupaj_v__">"$#REF!.$#REF!$#REF!"</definedName>
    <definedName name="cena_skupaj_v___4">"#ref!"</definedName>
    <definedName name="cena_skupaj_v_€" localSheetId="3">#REF!</definedName>
    <definedName name="cena_skupaj_v_€">#REF!</definedName>
    <definedName name="Excel_BuiltIn_Print_Area_6">"#ref!"</definedName>
    <definedName name="Excel_BuiltIn_Print_Titles">"$#REF!.$A$1:$AMJ$6"</definedName>
    <definedName name="_xlnm.Print_Area" localSheetId="3">'A-Gradbena dela'!$A$1:$G$101</definedName>
    <definedName name="_xlnm.Print_Area" localSheetId="4">'B-Obrtniška dela'!$A$1:$G$230</definedName>
    <definedName name="_xlnm.Print_Area" localSheetId="5">'C1-EI-1.nadstropje'!$A$1:$G$245</definedName>
    <definedName name="_xlnm.Print_Area" localSheetId="2">REKAPITULACIJA!$A$1:$D$32</definedName>
    <definedName name="_xlnm.Print_Area" localSheetId="1">SD!$A$2:$D$54</definedName>
    <definedName name="Print_Area" localSheetId="3">'A-Gradbena dela'!$A$1:$D$101</definedName>
    <definedName name="Print_Area" localSheetId="4">'B-Obrtniška dela'!$A$1:$D$231</definedName>
    <definedName name="_xlnm.Print_Titles" localSheetId="3">'A-Gradbena dela'!$13:$14</definedName>
    <definedName name="_xlnm.Print_Titles" localSheetId="4">'B-Obrtniška dela'!$16:$17</definedName>
    <definedName name="Z_4FBE5E82_BFC8_485B_B310_85936BFAFAF7_.wvu.PrintTitles_1">0</definedName>
    <definedName name="Z_4FBE5E82_BFC8_485B_B310_85936BFAFAF7_.wvu.PrintTitles_1_1">0</definedName>
    <definedName name="Z_4FBE5E82_BFC8_485B_B310_85936BFAFAF7_.wvu.PrintTitles_1_1_1">0</definedName>
    <definedName name="Z_4FBE5E82_BFC8_485B_B310_85936BFAFAF7_.wvu.PrintTitles_2">0</definedName>
    <definedName name="Z_4FBE5E82_BFC8_485B_B310_85936BFAFAF7_.wvu.PrintTitles_2_1">0</definedName>
    <definedName name="Z_4FBE5E82_BFC8_485B_B310_85936BFAFAF7_.wvu.PrintTitles_3">0</definedName>
    <definedName name="Z_4FBE5E82_BFC8_485B_B310_85936BFAFAF7_.wvu.PrintTitles_4">0</definedName>
    <definedName name="Z_4FBE5E82_BFC8_485B_B310_85936BFAFAF7_.wvu.PrintTitles_5">0</definedName>
    <definedName name="Z_4FBE5E82_BFC8_485B_B310_85936BFAFAF7_.wvu.PrintTitles_6">0</definedName>
    <definedName name="Z_6F062248_1D3E_4D6F_A889_90DFA04C3ECD_.wvu.PrintTitles_1">0</definedName>
    <definedName name="Z_6F062248_1D3E_4D6F_A889_90DFA04C3ECD_.wvu.PrintTitles_1_1">0</definedName>
    <definedName name="Z_6F062248_1D3E_4D6F_A889_90DFA04C3ECD_.wvu.PrintTitles_1_1_1">0</definedName>
    <definedName name="Z_6F062248_1D3E_4D6F_A889_90DFA04C3ECD_.wvu.PrintTitles_2">0</definedName>
    <definedName name="Z_6F062248_1D3E_4D6F_A889_90DFA04C3ECD_.wvu.PrintTitles_2_1">0</definedName>
    <definedName name="Z_6F062248_1D3E_4D6F_A889_90DFA04C3ECD_.wvu.PrintTitles_3">0</definedName>
    <definedName name="Z_6F062248_1D3E_4D6F_A889_90DFA04C3ECD_.wvu.PrintTitles_4">0</definedName>
    <definedName name="Z_6F062248_1D3E_4D6F_A889_90DFA04C3ECD_.wvu.PrintTitles_5">0</definedName>
    <definedName name="Z_6F062248_1D3E_4D6F_A889_90DFA04C3ECD_.wvu.PrintTitles_6">0</definedName>
    <definedName name="Z_B592B312_8AFF_4588_8176_0A7794332EC7_.wvu.PrintTitles_1">0</definedName>
    <definedName name="Z_B592B312_8AFF_4588_8176_0A7794332EC7_.wvu.PrintTitles_1_1">0</definedName>
    <definedName name="Z_B592B312_8AFF_4588_8176_0A7794332EC7_.wvu.PrintTitles_1_1_1">0</definedName>
    <definedName name="Z_B592B312_8AFF_4588_8176_0A7794332EC7_.wvu.PrintTitles_2">0</definedName>
    <definedName name="Z_B592B312_8AFF_4588_8176_0A7794332EC7_.wvu.PrintTitles_2_1">0</definedName>
    <definedName name="Z_B592B312_8AFF_4588_8176_0A7794332EC7_.wvu.PrintTitles_3">0</definedName>
    <definedName name="Z_B592B312_8AFF_4588_8176_0A7794332EC7_.wvu.PrintTitles_4">0</definedName>
    <definedName name="Z_B592B312_8AFF_4588_8176_0A7794332EC7_.wvu.PrintTitles_5">0</definedName>
    <definedName name="Z_B592B312_8AFF_4588_8176_0A7794332EC7_.wvu.PrintTitles_6">0</definedName>
  </definedNames>
  <calcPr calcId="181029" fullPrecision="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5" i="11" l="1"/>
  <c r="D24" i="11"/>
  <c r="D22" i="11" l="1"/>
  <c r="D21" i="11"/>
  <c r="G23" i="44"/>
  <c r="G25" i="44"/>
  <c r="G27" i="44"/>
  <c r="G29" i="44"/>
  <c r="G31" i="44"/>
  <c r="G33" i="44"/>
  <c r="G35" i="44"/>
  <c r="G36" i="44"/>
  <c r="G37" i="44"/>
  <c r="G38" i="44"/>
  <c r="G39" i="44"/>
  <c r="G42" i="44"/>
  <c r="G44" i="44"/>
  <c r="G45" i="44"/>
  <c r="G46" i="44"/>
  <c r="G47" i="44"/>
  <c r="G48" i="44"/>
  <c r="G49" i="44"/>
  <c r="G50" i="44"/>
  <c r="G57" i="44"/>
  <c r="G58" i="44"/>
  <c r="G59" i="44"/>
  <c r="G60" i="44"/>
  <c r="G61" i="44"/>
  <c r="G62" i="44"/>
  <c r="G68" i="44"/>
  <c r="G69" i="44"/>
  <c r="G70" i="44"/>
  <c r="G72" i="44"/>
  <c r="G73" i="44"/>
  <c r="G74" i="44"/>
  <c r="G75" i="44"/>
  <c r="G77" i="44"/>
  <c r="G78" i="44"/>
  <c r="G79" i="44"/>
  <c r="G82" i="44"/>
  <c r="G84" i="44"/>
  <c r="G85" i="44"/>
  <c r="G86" i="44"/>
  <c r="G87" i="44"/>
  <c r="G88" i="44"/>
  <c r="G89" i="44"/>
  <c r="G90" i="44"/>
  <c r="G95" i="44"/>
  <c r="G100" i="44"/>
  <c r="G102" i="44"/>
  <c r="G104" i="44"/>
  <c r="G106" i="44"/>
  <c r="G109" i="44"/>
  <c r="G110" i="44"/>
  <c r="G111" i="44"/>
  <c r="G112" i="44"/>
  <c r="G113" i="44"/>
  <c r="G114" i="44"/>
  <c r="G115" i="44"/>
  <c r="G116" i="44"/>
  <c r="G117" i="44"/>
  <c r="G118" i="44"/>
  <c r="G119" i="44"/>
  <c r="G120" i="44"/>
  <c r="G134" i="44"/>
  <c r="G145" i="44"/>
  <c r="G154" i="44"/>
  <c r="G155" i="44"/>
  <c r="G157" i="44"/>
  <c r="G164" i="44"/>
  <c r="G166" i="44"/>
  <c r="G186" i="44"/>
  <c r="G187" i="44"/>
  <c r="G188" i="44"/>
  <c r="G189" i="44"/>
  <c r="G190" i="44"/>
  <c r="G191" i="44"/>
  <c r="G192" i="44"/>
  <c r="G193" i="44"/>
  <c r="G194" i="44"/>
  <c r="G195" i="44"/>
  <c r="G196" i="44"/>
  <c r="G197" i="44"/>
  <c r="G198" i="44"/>
  <c r="G199" i="44"/>
  <c r="G200" i="44"/>
  <c r="G201" i="44"/>
  <c r="G202" i="44"/>
  <c r="G203" i="44"/>
  <c r="G204" i="44"/>
  <c r="G205" i="44"/>
  <c r="G206" i="44"/>
  <c r="G218" i="44"/>
  <c r="G219" i="44"/>
  <c r="G220" i="44"/>
  <c r="G221" i="44"/>
  <c r="G222" i="44"/>
  <c r="G223" i="44"/>
  <c r="G224" i="44"/>
  <c r="G225" i="44"/>
  <c r="G226" i="44"/>
  <c r="G227" i="44"/>
  <c r="G228" i="44"/>
  <c r="G229" i="44"/>
  <c r="G230" i="44"/>
  <c r="G231" i="44"/>
  <c r="G232" i="44"/>
  <c r="G233" i="44"/>
  <c r="G234" i="44"/>
  <c r="G235" i="44"/>
  <c r="G236" i="44"/>
  <c r="G237" i="44"/>
  <c r="G238" i="44"/>
  <c r="G239" i="44"/>
  <c r="G246" i="44"/>
  <c r="G247" i="44"/>
  <c r="G248" i="44"/>
  <c r="G249" i="44"/>
  <c r="G250" i="44"/>
  <c r="G251" i="44"/>
  <c r="G259" i="44"/>
  <c r="G260" i="44"/>
  <c r="G261" i="44"/>
  <c r="G262" i="44"/>
  <c r="G263" i="44"/>
  <c r="G264" i="44"/>
  <c r="G265" i="44"/>
  <c r="G266" i="44"/>
  <c r="G267" i="44"/>
  <c r="G268" i="44"/>
  <c r="G269" i="44"/>
  <c r="G270" i="44"/>
  <c r="G24" i="43"/>
  <c r="G26" i="43"/>
  <c r="G28" i="43"/>
  <c r="G30" i="43"/>
  <c r="G32" i="43"/>
  <c r="G33" i="43"/>
  <c r="G34" i="43"/>
  <c r="G35" i="43"/>
  <c r="G36" i="43"/>
  <c r="G38" i="43"/>
  <c r="G39" i="43"/>
  <c r="G41" i="43"/>
  <c r="G42" i="43"/>
  <c r="G43" i="43"/>
  <c r="G44" i="43"/>
  <c r="G45" i="43"/>
  <c r="G46" i="43"/>
  <c r="G47" i="43"/>
  <c r="G54" i="43"/>
  <c r="G55" i="43"/>
  <c r="G56" i="43"/>
  <c r="G57" i="43"/>
  <c r="G58" i="43"/>
  <c r="G59" i="43"/>
  <c r="G65" i="43"/>
  <c r="G66" i="43"/>
  <c r="G67" i="43"/>
  <c r="G69" i="43"/>
  <c r="G70" i="43"/>
  <c r="G71" i="43"/>
  <c r="G72" i="43"/>
  <c r="G74" i="43"/>
  <c r="G75" i="43"/>
  <c r="G76" i="43"/>
  <c r="G79" i="43"/>
  <c r="G81" i="43"/>
  <c r="G82" i="43"/>
  <c r="G83" i="43"/>
  <c r="G84" i="43"/>
  <c r="G85" i="43"/>
  <c r="G87" i="43"/>
  <c r="G89" i="43"/>
  <c r="G93" i="43"/>
  <c r="G95" i="43"/>
  <c r="G97" i="43"/>
  <c r="G99" i="43"/>
  <c r="G102" i="43"/>
  <c r="G103" i="43"/>
  <c r="G104" i="43"/>
  <c r="G105" i="43"/>
  <c r="G106" i="43"/>
  <c r="G107" i="43"/>
  <c r="G108" i="43"/>
  <c r="G109" i="43"/>
  <c r="G110" i="43"/>
  <c r="G111" i="43"/>
  <c r="G112" i="43"/>
  <c r="G113" i="43"/>
  <c r="G129" i="43"/>
  <c r="G140" i="43"/>
  <c r="G151" i="43"/>
  <c r="G152" i="43"/>
  <c r="G154" i="43"/>
  <c r="G161" i="43"/>
  <c r="G163" i="43"/>
  <c r="G164" i="43"/>
  <c r="G165" i="43"/>
  <c r="G166" i="43"/>
  <c r="G167" i="43"/>
  <c r="G168" i="43"/>
  <c r="G169" i="43"/>
  <c r="G170" i="43"/>
  <c r="G171" i="43"/>
  <c r="G172" i="43"/>
  <c r="G173" i="43"/>
  <c r="G174" i="43"/>
  <c r="G186" i="43"/>
  <c r="G187" i="43"/>
  <c r="G188" i="43"/>
  <c r="G189" i="43"/>
  <c r="G190" i="43"/>
  <c r="G191" i="43"/>
  <c r="G192" i="43"/>
  <c r="G193" i="43"/>
  <c r="G194" i="43"/>
  <c r="G195" i="43"/>
  <c r="G196" i="43"/>
  <c r="G197" i="43"/>
  <c r="G198" i="43"/>
  <c r="G199" i="43"/>
  <c r="G200" i="43"/>
  <c r="G201" i="43"/>
  <c r="G202" i="43"/>
  <c r="G203" i="43"/>
  <c r="G204" i="43"/>
  <c r="G205" i="43"/>
  <c r="G206" i="43"/>
  <c r="G207" i="43"/>
  <c r="G215" i="43"/>
  <c r="G216" i="43"/>
  <c r="G217" i="43"/>
  <c r="G218" i="43"/>
  <c r="G219" i="43"/>
  <c r="G220" i="43"/>
  <c r="G228" i="43"/>
  <c r="G229" i="43"/>
  <c r="G230" i="43"/>
  <c r="G231" i="43"/>
  <c r="G232" i="43"/>
  <c r="G233" i="43"/>
  <c r="G234" i="43"/>
  <c r="G235" i="43"/>
  <c r="G236" i="43"/>
  <c r="G237" i="43"/>
  <c r="G238" i="43"/>
  <c r="G239" i="43"/>
  <c r="E219" i="6"/>
  <c r="G102" i="6"/>
  <c r="G101" i="6"/>
  <c r="E97" i="8"/>
  <c r="E92" i="8"/>
  <c r="E83" i="8"/>
  <c r="G159" i="44" l="1"/>
  <c r="G9" i="44" s="1"/>
  <c r="G241" i="44"/>
  <c r="G11" i="44" s="1"/>
  <c r="G253" i="44"/>
  <c r="G12" i="44" s="1"/>
  <c r="G122" i="44"/>
  <c r="G8" i="44" s="1"/>
  <c r="G52" i="44"/>
  <c r="G6" i="44" s="1"/>
  <c r="G272" i="44"/>
  <c r="G13" i="44" s="1"/>
  <c r="G208" i="44"/>
  <c r="G10" i="44" s="1"/>
  <c r="G64" i="44"/>
  <c r="G7" i="44" s="1"/>
  <c r="G115" i="43"/>
  <c r="G9" i="43" s="1"/>
  <c r="G175" i="43"/>
  <c r="G11" i="43" s="1"/>
  <c r="G209" i="43"/>
  <c r="G12" i="43" s="1"/>
  <c r="G241" i="43"/>
  <c r="G14" i="43" s="1"/>
  <c r="G222" i="43"/>
  <c r="G13" i="43" s="1"/>
  <c r="G49" i="43"/>
  <c r="G7" i="43" s="1"/>
  <c r="G156" i="43"/>
  <c r="G10" i="43" s="1"/>
  <c r="G61" i="43"/>
  <c r="G8" i="43" s="1"/>
  <c r="F14" i="44" l="1"/>
  <c r="G14" i="44" s="1"/>
  <c r="G16" i="44" s="1"/>
  <c r="D10" i="11" s="1"/>
  <c r="F15" i="43"/>
  <c r="G15" i="43" s="1"/>
  <c r="G17" i="43"/>
  <c r="D9" i="11" s="1"/>
  <c r="G66" i="8" l="1"/>
  <c r="G57" i="8"/>
  <c r="G90" i="6"/>
  <c r="G221" i="6" l="1"/>
  <c r="G97" i="8"/>
  <c r="G95" i="8"/>
  <c r="G98" i="8"/>
  <c r="G92" i="8" l="1"/>
  <c r="G192" i="6"/>
  <c r="G200" i="6"/>
  <c r="G191" i="6" l="1"/>
  <c r="G184" i="6"/>
  <c r="G174" i="6"/>
  <c r="E175" i="6"/>
  <c r="G175" i="6" s="1"/>
  <c r="G65" i="8" l="1"/>
  <c r="G56" i="8"/>
  <c r="G89" i="6"/>
  <c r="E64" i="6" l="1"/>
  <c r="G62" i="8"/>
  <c r="E77" i="6" l="1"/>
  <c r="G77" i="6" s="1"/>
  <c r="G78" i="6"/>
  <c r="G64" i="6"/>
  <c r="G65" i="6"/>
  <c r="G64" i="8" l="1"/>
  <c r="G63" i="8"/>
  <c r="G61" i="8"/>
  <c r="G60" i="8"/>
  <c r="G53" i="8"/>
  <c r="G55" i="8"/>
  <c r="G215" i="6" l="1"/>
  <c r="G219" i="6"/>
  <c r="G217" i="6"/>
  <c r="G173" i="6" l="1"/>
  <c r="G224" i="6" l="1"/>
  <c r="G151" i="6"/>
  <c r="G54" i="8" l="1"/>
  <c r="G228" i="6" l="1"/>
  <c r="G186" i="6"/>
  <c r="G183" i="6"/>
  <c r="G154" i="6"/>
  <c r="G141" i="6"/>
  <c r="G90" i="8"/>
  <c r="G88" i="8"/>
  <c r="G86" i="8"/>
  <c r="G83" i="8"/>
  <c r="G80" i="8"/>
  <c r="G68" i="8"/>
  <c r="G52" i="8"/>
  <c r="G35" i="8"/>
  <c r="G37" i="8" l="1"/>
  <c r="G100" i="8"/>
  <c r="G71" i="8"/>
  <c r="G157" i="6"/>
  <c r="G7" i="6" s="1"/>
  <c r="G230" i="6"/>
  <c r="G10" i="6" s="1"/>
  <c r="G109" i="6"/>
  <c r="G6" i="6" s="1"/>
  <c r="G202" i="6"/>
  <c r="G8" i="6" s="1"/>
  <c r="G9" i="6"/>
  <c r="G8" i="8" l="1"/>
  <c r="G6" i="8"/>
  <c r="G7" i="8"/>
  <c r="G12" i="6"/>
  <c r="D8" i="11" s="1"/>
  <c r="G10" i="8" l="1"/>
  <c r="D7" i="11" s="1"/>
  <c r="D12" i="11" s="1"/>
  <c r="D14" i="11" l="1"/>
  <c r="D16" i="11" s="1"/>
  <c r="C10" i="6"/>
  <c r="B10" i="6"/>
  <c r="C9" i="6"/>
  <c r="B9" i="6"/>
  <c r="C8" i="6"/>
  <c r="B8" i="6"/>
  <c r="C7" i="6"/>
  <c r="B7" i="6"/>
  <c r="C6" i="6"/>
  <c r="B6" i="6"/>
  <c r="C8" i="8"/>
  <c r="B8" i="8"/>
  <c r="C6" i="8"/>
  <c r="B6" i="8"/>
</calcChain>
</file>

<file path=xl/sharedStrings.xml><?xml version="1.0" encoding="utf-8"?>
<sst xmlns="http://schemas.openxmlformats.org/spreadsheetml/2006/main" count="1403" uniqueCount="603">
  <si>
    <t>I.</t>
  </si>
  <si>
    <t>GRADBENA DELA</t>
  </si>
  <si>
    <t>A.</t>
  </si>
  <si>
    <t>GRADBENA DELA:</t>
  </si>
  <si>
    <t>GRADBENA DELA SKUPAJ:</t>
  </si>
  <si>
    <t>OPIS IZDELKA</t>
  </si>
  <si>
    <t>količina</t>
  </si>
  <si>
    <t>cena v € /enota</t>
  </si>
  <si>
    <t>cena skupaj v €</t>
  </si>
  <si>
    <t>PRIPRAVLJALNA DELA:</t>
  </si>
  <si>
    <t>SPLOŠNA DOLOČILA</t>
  </si>
  <si>
    <t>Pred začetkom gradnje je potreben pregled projekta in ostale dokumentacije z projektantom, investitorjem, nadzornikom in izvajalcem, kar omogoča vsem stranem, da se podrobneje seznanijo z gradnjo, zahtevami gradnje in potekom gradnje načrtovanega objekta.</t>
  </si>
  <si>
    <t xml:space="preserve"> Dela morajo zajemati tudi odvoz materialov na končno deponijo, vključno s plačilom potrebnih taks. Izbrati stalne deponije v neposredni bližini gradbišča, oz. najbližje deponije.</t>
  </si>
  <si>
    <t>V dela mora biti zajeto varovanje gradbene jame, predviden je široki odkop, izvajalec mora zagotoviti varovanje gradbene jame v primeru hujših nalivov, maksimalna globina izkopa je ocenjena na 5m.</t>
  </si>
  <si>
    <t>1.</t>
  </si>
  <si>
    <t>3.</t>
  </si>
  <si>
    <t>4.</t>
  </si>
  <si>
    <t>komp.</t>
  </si>
  <si>
    <t>5.</t>
  </si>
  <si>
    <t>PRIPRAVLJALNA DELA SKUPAJ:</t>
  </si>
  <si>
    <t>III.</t>
  </si>
  <si>
    <r>
      <t>m</t>
    </r>
    <r>
      <rPr>
        <vertAlign val="superscript"/>
        <sz val="10"/>
        <rFont val="Arial Narrow"/>
        <family val="2"/>
        <charset val="238"/>
      </rPr>
      <t>3</t>
    </r>
  </si>
  <si>
    <t>2.</t>
  </si>
  <si>
    <t>IV.</t>
  </si>
  <si>
    <t>6.</t>
  </si>
  <si>
    <t>7.</t>
  </si>
  <si>
    <t>8.</t>
  </si>
  <si>
    <t>9.</t>
  </si>
  <si>
    <t>10.</t>
  </si>
  <si>
    <t>11.</t>
  </si>
  <si>
    <t>12.</t>
  </si>
  <si>
    <r>
      <t>m</t>
    </r>
    <r>
      <rPr>
        <vertAlign val="superscript"/>
        <sz val="10"/>
        <rFont val="Arial Narrow"/>
        <family val="2"/>
        <charset val="238"/>
      </rPr>
      <t>2</t>
    </r>
  </si>
  <si>
    <t>13.</t>
  </si>
  <si>
    <t>14.</t>
  </si>
  <si>
    <t>V.</t>
  </si>
  <si>
    <t>VI.</t>
  </si>
  <si>
    <t>ZIDARSKA DELA:</t>
  </si>
  <si>
    <t>m'</t>
  </si>
  <si>
    <t>kos</t>
  </si>
  <si>
    <t>15.</t>
  </si>
  <si>
    <t>16.</t>
  </si>
  <si>
    <t>17.</t>
  </si>
  <si>
    <t>18.</t>
  </si>
  <si>
    <t>19.</t>
  </si>
  <si>
    <t>ZIDARSKA DELA SKUPAJ:</t>
  </si>
  <si>
    <t>VII.</t>
  </si>
  <si>
    <t>ZIDARSKA POMOČ NA GRADBIŠČU</t>
  </si>
  <si>
    <t>Zidarska pomoč pri vgradnji vrat.</t>
  </si>
  <si>
    <t>20.</t>
  </si>
  <si>
    <t>21.</t>
  </si>
  <si>
    <t>22.</t>
  </si>
  <si>
    <t>VIII.</t>
  </si>
  <si>
    <t>23.</t>
  </si>
  <si>
    <t>24.</t>
  </si>
  <si>
    <t>OBRTNIŠKA DELA:</t>
  </si>
  <si>
    <t>II.</t>
  </si>
  <si>
    <t>OBRTNIŠKA DELA</t>
  </si>
  <si>
    <t>B.</t>
  </si>
  <si>
    <t>OBRTNIŠKA DELA SKUPAJ:</t>
  </si>
  <si>
    <t>Proizvajalec:</t>
  </si>
  <si>
    <t>Tip:</t>
  </si>
  <si>
    <t>Kataloška številka</t>
  </si>
  <si>
    <t>Opombe:</t>
  </si>
  <si>
    <t>STEKLARSKA in ALU DELA Z VRATI IN OKNI:</t>
  </si>
  <si>
    <t>Označene zasteklitve navedene v nadaljevanju, se ponudijo in izdelajo skladno z splošnimi navodili.</t>
  </si>
  <si>
    <t>Vključno z: obdelavo vseh špalet, z vgradnjo vseh talnih sistemskih profilov z drenažnimi odprtinami, vgradnja vseh horizontalnih in vertikalnih profilov ter vseh ostalih del potrebnih za dokončno izdelavo fasadne obloge! Vključno s podkonstrukcijo - razen kjer je navedeno drugače!. Navedene so neto količine! Upoštevati vsa dela za dokončanje fasade.</t>
  </si>
  <si>
    <t>Vse kljuke, potezala in panična okovja, po izboru arhitekta, skladno z navodili po detajlu ali shemi.</t>
  </si>
  <si>
    <t>Na objektu je potrebno uporabiti poenoten sistem zasteklitve, ki mora ustrezati splošnemu opisu zasteklitev, navedenemu v nadaljevanju:</t>
  </si>
  <si>
    <t>Za izdelavo, dobavo in montažo zasteklitev je potrebno upoštevati spodaj naštete zakone, pravilnike, standarde in smernice o steklu:
SIST: EN356, EN410,  EN673, EN1063, EN1279, EN1363, ENV1627, DIN V 11 535, EN ISO 12 543, DIN 18 095</t>
  </si>
  <si>
    <t>Obveznost izvajalca je tudi prilklučitev celotne tehnološke in ostale opreme po navodilih in nadzoru dobavitelja opreme, prav tako je potrebno v ceno zajeti in zagotoviti usklajevanja med izvedbenimi detajli ključavničarskih in fasaderskih del!</t>
  </si>
  <si>
    <t>Vključno z vsem pritrdilnim materialom, kljukami, cilindrično ključavnico in centralnim ključem.</t>
  </si>
  <si>
    <t>25.</t>
  </si>
  <si>
    <t>26.</t>
  </si>
  <si>
    <t>27.</t>
  </si>
  <si>
    <t>STEKLARSKA IN ALU DELA Z VRATI IN OKNI SKUPAJ:</t>
  </si>
  <si>
    <t>kom</t>
  </si>
  <si>
    <t>Pri postavkah montažnih pregradnih sten in stropov iz mavcnih plošc se upoštevajo vsi stiki, lomi, kaskade, preboji, izrezi in zakljucki - glej projekt arhitekture, ki je sestavni del razpisne dokumentacije!</t>
  </si>
  <si>
    <t>TALNE IN STENSKE OBLOGE</t>
  </si>
  <si>
    <t>SLIKOPLESKARSKA DELA:</t>
  </si>
  <si>
    <t>SLIKOPLESKARSKA DELA SKUPAJ:</t>
  </si>
  <si>
    <t>GASILSKA OPREMA:</t>
  </si>
  <si>
    <t>GASILSKA OPREMA SKUPAJ:</t>
  </si>
  <si>
    <t>TALNE IN STENSKE OBLOGE DELA SKUPAJ:</t>
  </si>
  <si>
    <t>Vključno z vsem pritrdilnim materialom.</t>
  </si>
  <si>
    <t>Upoštevane morajo biti vse sestave konstrukcij po tej projektni dokumentaciji.</t>
  </si>
  <si>
    <t>V vseh mavčnih stenah so vogali zaščiteni s tipskimi pocinkanimi pločevinastimi vogalniki sistema proizvajalca predelnih sten.</t>
  </si>
  <si>
    <t>Pri postavkah montažnih pregradnih sten in stropov iz mavcnih plošc se upoštevajo vsi stiki, lomi, kaskade, preboji, izrezi in zakljucki - glej projekt arhitekture, ki je sestavni del razpisne dokumentacije.</t>
  </si>
  <si>
    <t>.</t>
  </si>
  <si>
    <t>Upoštevati je potrebno vse zaključke na stene in ostale konzole, po načrtih stropov! Uporabljen je sistem kot naprimer KNAUF.</t>
  </si>
  <si>
    <t>Pred izdelavo, montažo in polaganjem predelnih sten mora izvajalec preveriti in izmeriti dejanske izmere na gradbišču</t>
  </si>
  <si>
    <t>in izvesti gradnjo skladno po navodilih prizvajalca. V postavki je potrebo zajeti in izdelati vsa vezna sredstva po navodilih proizvajalca, skladno s projektno dokumentacijo PZI.</t>
  </si>
  <si>
    <t>1</t>
  </si>
  <si>
    <t>DELA V GISPU</t>
  </si>
  <si>
    <t>DELA V GIPSU SKUPAJ:</t>
  </si>
  <si>
    <t>Vrsta projekta:</t>
  </si>
  <si>
    <t>Številka projekta:</t>
  </si>
  <si>
    <t>Vsebina mape:</t>
  </si>
  <si>
    <t>Vrsta gradnje:</t>
  </si>
  <si>
    <t>Objekt in lokacija:</t>
  </si>
  <si>
    <t>Datum iztisa:</t>
  </si>
  <si>
    <t>Investitor:</t>
  </si>
  <si>
    <t>Vrsta projektne dokumentacije:</t>
  </si>
  <si>
    <t xml:space="preserve">Za projektantsko podjetje: </t>
  </si>
  <si>
    <t>žig podjetja:</t>
  </si>
  <si>
    <t>Odgovorni projektant:</t>
  </si>
  <si>
    <t>evidentirana pri projektantu:</t>
  </si>
  <si>
    <t>kraj:</t>
  </si>
  <si>
    <t>datum:</t>
  </si>
  <si>
    <t>OPOMBA</t>
  </si>
  <si>
    <t>Enotna cena mora vsebovati:</t>
  </si>
  <si>
    <t>&gt;vsa potrebna pripravljalna dela</t>
  </si>
  <si>
    <t>&gt;vsa potrebna merjenja</t>
  </si>
  <si>
    <t>&gt;vse potrebne transporte do mesta vgrajevanja</t>
  </si>
  <si>
    <t>&gt;skladiščenje materiala na gradbišču</t>
  </si>
  <si>
    <t>&gt;vse potrebno delo do končnega izdelka</t>
  </si>
  <si>
    <t>&gt;vsa potrebna pomožna sredstva na objektu kot so lestve, delovni odri…</t>
  </si>
  <si>
    <t>&gt;usklajevanje z osnovnim načrtom in posvetovanje s projektantom</t>
  </si>
  <si>
    <t>&gt;plačilo komunalnih prispevkov za stalno deponijo</t>
  </si>
  <si>
    <t>&gt;preizkušanje kvalitete materiala, ki se vgrajuje in dokazovanje kvalitete z atesti</t>
  </si>
  <si>
    <t>&gt;popravilo eventualne škode povzročene ostalim izvajalcem</t>
  </si>
  <si>
    <t>&gt;čiščenje in odvoz odvečnega materiala v stalno deponijo</t>
  </si>
  <si>
    <t>&gt;obračuni se izdelajo po dejanskih količinah</t>
  </si>
  <si>
    <t>&gt;evidentiranje, zaščita in prestavitev komunalnih vodov</t>
  </si>
  <si>
    <t>OPOMBA: Izvajalec mora pri pripravi ponudbe upoštevati ter pri izvedbi zagotavljati :</t>
  </si>
  <si>
    <t>►</t>
  </si>
  <si>
    <t>vso razpisno dokumentacijo (načrte PGD in PZI)</t>
  </si>
  <si>
    <t>vsa potrebna pripravljalna dela za gradbena dela</t>
  </si>
  <si>
    <t>vsa potrebna merjenja</t>
  </si>
  <si>
    <t>vse potrebne transporte do mesta vgrajevanja</t>
  </si>
  <si>
    <t>skladiščenje materiala na gradbišču</t>
  </si>
  <si>
    <t>vso potrebno delo za dokončanje izdelka</t>
  </si>
  <si>
    <t>vsa potrebna pomožna sredstva na objektu kot so lestve, odri ...</t>
  </si>
  <si>
    <t>usklajevanje z osnovnim načrtom in posvetovanje s projektantom preiskušnje kvalitete materiala, ki se vgrajuje in dokazovanje kvalitete z atesti</t>
  </si>
  <si>
    <t>popravilo eventuelne škode povzročene ostalim izvajalcem</t>
  </si>
  <si>
    <t>čiščenje in odvoz odvečnega materiala v stalno deponijo</t>
  </si>
  <si>
    <t>plačilo komunalnih prispevkov za stalno deponijo</t>
  </si>
  <si>
    <t>ozemljitev vseh ALU in jeklenih elementov</t>
  </si>
  <si>
    <t>pri sistemih avtomatike mora zagotavljati kompletni elektro-instalacijski sistem za končno delovanje proizvodov.</t>
  </si>
  <si>
    <t>nadzor in koordinacijo izvedbe vseh elektro napeljav, ki so predmet končne instalacije proizvoda ( senčila, vrata, okna,…)</t>
  </si>
  <si>
    <t>Delovne odre višine do 2 m je potrebno zajeti v cenah posameznih postavk in se ne obračunavajo posebej!</t>
  </si>
  <si>
    <t>Vsa delovne stroje za dvigovanje bremen in delovne košare za dostope do delovišč je potrebno zajeti v cenah posameznih postavk in se ne obračunavajo posebej!</t>
  </si>
  <si>
    <t>OPOZORILO!</t>
  </si>
  <si>
    <t>MOREBITNE RAZLIKE ALI ODSTOPANJA MED ARHITEKTURNIMI, DETAJLNIMI IN PREGLEDNIMI NAČRTI JE POTREBNO PREGLEDATI IN USKLADITI S PROJEKTANTSKIM PODJETJEM STYRIA ARHITEKTURA d.o.o.</t>
  </si>
  <si>
    <t>IZVAJALEC MORA SKLADNO Z ZAKONOM O GRADITVI OBJEKTOV (ZGO) TER ZAKONOM O GRADBENIH PROIZVODIH VGRAJEVATI USTREZNE GRADBENE PROIZVODE Z VNAPREJ IZDELANIMI DELAVNIŠKIMI NAČRTI, KI MORAJO BITI POTRJENI S STRANI PROJEKTANTA.</t>
  </si>
  <si>
    <t>ODGOVORNI VODJE PROJEKTA SI PRIDRŽUJE PRAVICO DO SPREMEMB IN DOPOLNITEV IZVEDBE DETAJLOV OBRTNIŠKIH DEL V KOLIKOR IZVAJALEC LE TEH ZARADI OBJEKTIVNIH RAZLOGOV NE MORE IZVAJATI SKLADNO S PROJEKTOM PZI.</t>
  </si>
  <si>
    <t>OKOLIŠČINE NEUSKLAJENOSTI IZVAJALCEV IN PODIZVAJALCEV TER ODSTOPANJA OD OSNOVNIH NAVODIL PROJEKTA PZI NISO OBJEKTIVNI RAZLOGI ZA SPREMEMBO DETAJLOV !</t>
  </si>
  <si>
    <t>VSI ARHITEKTURNI, DETAJLNI IN PREGLEDNI NAČRTI IZDELANI S STRANI IZVAJALCA VELJAJO OD PISNEGA DOVOLJENJA IN TRAJAJO DO PREKLICA LE TEH S STRANI ODGOVORNEGA ARHITEKTA ALI PROJEKTANTA.</t>
  </si>
  <si>
    <t>28.</t>
  </si>
  <si>
    <t>29.</t>
  </si>
  <si>
    <t>30.</t>
  </si>
  <si>
    <t>31.</t>
  </si>
  <si>
    <t>Dobava in montaža aluminijastih linijskih ojačitev za pulte obešene na mavčno kartonske montažne stene  viseče omare, alu ojačitve izdelane po shemi PZI in sladno z navodili proizvajalca mavčnokartonskih sten.</t>
  </si>
  <si>
    <t xml:space="preserve">Projekt za razpis
(v nadaljevanju PZR)
</t>
  </si>
  <si>
    <t>POPIS GRADBENO OBRTNIŠKIH IN INŠTALACIJSKIH DEL</t>
  </si>
  <si>
    <t>Projekt za razpis
(v nadaljevanju PZR)</t>
  </si>
  <si>
    <t xml:space="preserve">Styria arhitektura d.o.o. 
Cankarjeva ul. 6E, 
2000 Maribor
</t>
  </si>
  <si>
    <t xml:space="preserve">Styria arhitektura d.o.o. </t>
  </si>
  <si>
    <t>Maribor</t>
  </si>
  <si>
    <t>David Mišič u.d.i.a.</t>
  </si>
  <si>
    <t>m</t>
  </si>
  <si>
    <t>E.</t>
  </si>
  <si>
    <t>C.</t>
  </si>
  <si>
    <t>kpl</t>
  </si>
  <si>
    <t>-</t>
  </si>
  <si>
    <t xml:space="preserve"> </t>
  </si>
  <si>
    <t>V suhomontažnih stenah iz mavčno-kartonskih plošč ob vratnih in okenjskih odprtinah, inštalacijskih odprtinah se skladno s tehničnimi smernicami proizvajalca kot npr. KNAUF vgradijo ustrezne ojačitve, odvisne od višine, širine in teže vratnih ter okenjskih kril.</t>
  </si>
  <si>
    <t>Protipožarno tesnjenje prehodov instalacij skozi stene in plošče med požarnimi sektorji. Izvedba v skladu s požarnim elaboratom.</t>
  </si>
  <si>
    <t>Za potrebe popisa se za udeležence pri graditvi objekta uporabljajo
naslednje okrajšave:
OVP: odgovorni vodja projekta,
ON: odgovorni nadzornik
OPA: odgovorni projektant arhitekture
OPGK: odgovorni projektant gradbenih konstrukcij
OP: odgovorni projektant
Vsi projekti z načrti in vsemi grafičnimi prilogami, kot tudi ves
tekstovni del, vsa poročila in vsi opisi ter sheme so sestavni del tega
popisa del in jih mora ponudnik obvezno upoštevati pri sami izdelavi ponudbe. Navedene načrte, grafične priloge, ves tekstualni del, vsa poročila, vsa poročila in vsi opisi ter sheme mora ponudnik upoštevati tudi če se besedilo popisa ne sklicuje na konkretne sheme.</t>
  </si>
  <si>
    <t>V SKLADU Z 84. ČELNOM ZGO IZVAJALEC MORA PRED PRIČETKOM DEL OBVEZNO PREVERITI VSE MERE NA OBJEKTU!</t>
  </si>
  <si>
    <t>IZVAJALEC MORA PREDATI V PREGLED IN POTRDITEV VZORCE VSEH VGRAJENIH MATERIALOV IN PRODUKTOV (NPR. TLAKI, FINALNE OBDELAVE, ....). ŠTEVILO VZORCEV DOGOVORI Z OVP IN ON, V KOLIKOR Z RAZPISOM ZA IZBOR IZVAJALCA.
ŠTEVILO NI TOČNO DOLOČENO. STROŠEK IZDELAVE DELAVNIŠKIH NAČRTOV IN IZDELAVE VZORCEV IZVAJALEC UPOŠTEVA V POSAMEZNIH POSTAVKAH POPISA. PRED ZAČETKOM IZVAJANJA VSEH DEL JE POTREBNO PREVERITI OBMOČJA DILATACIJ.</t>
  </si>
  <si>
    <t xml:space="preserve">PODLAGA ZA IZVEDBO SO DELAVNIŠKI NAČRTI, IZDELANI IZ STRANI IZVAJALCA IN POTRJENI IZ STRANI OVP, OPA. ODLAGA ZA IZVEDBO DELAVNIŠKIH NAČRTOV SO SHEME IZ POSAMIČNIH NAČRTOV. 
ZA ZAMUDE PRI IZDELAVI DETAJLOV, KI JIH IZVAJALEC ZAGREŠI ZARADI IZVEDBENIH NAČRTOV, KI NE USTREZAJO POPISU DEL ALI ZARADI ZAVLAČEVANJA Z IZDELAVO DELAVNIŠKIH NAČRTOV, IZVAJALEC NE MORE ZAHTEVATI PODALJŠANJE ROKA ZA DOKONČANJE DEL. OBVEZA IZVAJALCA JE, DA POTREBNO DELAVNIŠKO DOKUMENTACIJO PRAVOČASNO PREDLOŽI V KONTROLO IN POTRDITEV OPA, OVP IN ON, IZROČI VSEM TREM NAVEDENIM OSEBAM DOKONČNO POTRJENE NAČRTE, TER POTREBNI ČAS ZA IZDELAVO IN POTRDITEV UPOŠTEVA V TERMINSKEM PLANU.
V PRIMERU NEJASNOSTI JE IZVAJALEC DEL OZ. PONUDNIK, ŽE V ČASU IZDELOVANJA PONUDBE DOLŽAN POSTAVITI OVP ZAHTEVO PO POJASNITVI NA NAČIN, KI JE V SKLADU Z IZVAJANJEM JAVNEGA RAZPISA. IZMERE SO IZVEDENE SKLADNO Z GN NORMAMI.
Dela je treba izvajati po določilih veljavnih tehničnih predpisov in skladno z obveznimi standardi in z Uredba o zagotavljanju varnostni in zdravja pri delu na začasnih in premičnih gradbiščih (Ur.l.RS št. 83/05).
</t>
  </si>
  <si>
    <t>SPLOŠNE OPOMBE</t>
  </si>
  <si>
    <t xml:space="preserve">Skladno s 84. členom ZGO mora izvajalec pred začetkom in med izvajanjem posameznih del opraviti pregled projekta za izvedbo in opozoriti investitorja, projektanta in revidenta ter nadzornika na morebitne ugotovljene pomanjkljivosti. </t>
  </si>
  <si>
    <t>V vsaki ceni po enoti je potrebno zajeti vse za gotove montirane in finalno obdelane izdelke - kot kompleten izdelek v skladu s projektom, brez dodatnih del za izvedbo posamezne postavke, kompletno z izdelavo vse potrebne izvedbene delavniške in montažne tehnične dokumentacije ter detajlov izvedbe. Vse rešitve je potrebno uskladiti s OVP oziroma pridobiti potrditev s strani OVP. V ceni vseh postavk je potrebno zajeti še vse ostalo iz splošnih razpisnih pogojev za izbor izvajalca, kar s tem popisom ni zajeto.</t>
  </si>
  <si>
    <t>Standardi, ki se nanašajo na okovja, stavbno pohištvo, stekla:</t>
  </si>
  <si>
    <r>
      <rPr>
        <b/>
        <sz val="10"/>
        <rFont val="Arial Narrow"/>
        <family val="2"/>
        <charset val="238"/>
      </rPr>
      <t>Okna in vrata</t>
    </r>
    <r>
      <rPr>
        <sz val="10"/>
        <rFont val="Arial Narrow"/>
        <family val="2"/>
        <charset val="238"/>
      </rPr>
      <t xml:space="preserve"> – Standard za proizvod, zahtevane lastnosti – 1. del: Okna in vrata brez določenih lastnosti požarne odpornosti in dimotesnosti, vendarz vključeno odpornostjo strešnih oken proti požaru z zunanje strani SIST EN 14351-1:2006+A1:2010</t>
    </r>
  </si>
  <si>
    <r>
      <rPr>
        <b/>
        <sz val="10"/>
        <rFont val="Arial Narrow"/>
        <family val="2"/>
        <charset val="238"/>
      </rPr>
      <t>Stavbno okovje</t>
    </r>
    <r>
      <rPr>
        <sz val="10"/>
        <rFont val="Arial Narrow"/>
        <family val="2"/>
        <charset val="238"/>
      </rPr>
      <t xml:space="preserve"> – Naprave za zasilne izhode z vzvodno ročico ali pritisnim pedalom za evakuacijske poti – Zahteve in preskusne metode SIST EN 179:2008</t>
    </r>
  </si>
  <si>
    <r>
      <rPr>
        <b/>
        <sz val="10"/>
        <rFont val="Arial Narrow"/>
        <family val="2"/>
        <charset val="238"/>
      </rPr>
      <t>Požarna vrata okovje</t>
    </r>
    <r>
      <rPr>
        <sz val="10"/>
        <rFont val="Arial Narrow"/>
        <family val="2"/>
        <charset val="238"/>
      </rPr>
      <t xml:space="preserve">
Ključavnice in stavbno okovje – Zapore z vodoravnim potisnim drogom za izhod ob paniki – Zahteve in preskusne metode SIST EN 1125:2008
Stavbno okovje – Naprave za samodejno zapiranje vrat – Zahteve in preskusne metode
SIST EN 1154:2000
SIST EN 1154:2000/ A1:2003
SIST EN 1154:2000/ A1:2003/AC:2006
Stavbno okovje – Električne naprave za nadzor zapiranja vrat –Zahteve in preskusne metode
SIST EN 1155:2000
SIST EN 1155:2000/ A1:2003
SIST EN 1155:2000/ A1:2003/AC:2006
Stavbno okovje – Naprave za usklajeno zapiranje vrat –Zahteve in preskusne metode
SIST EN 1158:2000
SIST EN 1158:2000/ A1:2003
SIST EN 1158:2000/ A1:2003/AC:2006</t>
    </r>
  </si>
  <si>
    <r>
      <rPr>
        <b/>
        <sz val="10"/>
        <rFont val="Arial Narrow"/>
        <family val="2"/>
        <charset val="238"/>
      </rPr>
      <t>Okovje</t>
    </r>
    <r>
      <rPr>
        <sz val="10"/>
        <rFont val="Arial Narrow"/>
        <family val="2"/>
        <charset val="238"/>
      </rPr>
      <t xml:space="preserve">
Stavbno okovje – Ključavnice in zapahi – Mehanske ključavnice,zapahi in prijemniki – Zahteve in preskusne metode 
SIST EN 12209:2004
SIST EN 12209:2004/ AC:2006
Stavbno okovje – Enoosni tečaji – Zahteve in klasifikacija
SIST EN 1935:2002
SIST EN 1935:2002/ AC:2004
Stavbno okovje-ključavnice in zapahi-Elektromehanske ključavnice in
zaporne plošče-Zahteve in preskusne metode
SIST EN 14846:2009</t>
    </r>
  </si>
  <si>
    <r>
      <rPr>
        <b/>
        <sz val="10"/>
        <rFont val="Arial Narrow"/>
        <family val="2"/>
        <charset val="238"/>
      </rPr>
      <t>Industrijska vrata</t>
    </r>
    <r>
      <rPr>
        <sz val="10"/>
        <rFont val="Arial Narrow"/>
        <family val="2"/>
        <charset val="238"/>
      </rPr>
      <t xml:space="preserve">
Vrata v industrijske in javne prostore ter garažna vrata – Standard za proizvod – 1. del: Proizvodi brez določenih lastnosti požarne odpornosti in dimotesnosti
SIST EN 13241-1:2003+A1:2011</t>
    </r>
  </si>
  <si>
    <r>
      <rPr>
        <b/>
        <sz val="10"/>
        <rFont val="Arial Narrow"/>
        <family val="2"/>
        <charset val="238"/>
      </rPr>
      <t>Senčila</t>
    </r>
    <r>
      <rPr>
        <sz val="10"/>
        <rFont val="Arial Narrow"/>
        <family val="2"/>
        <charset val="238"/>
      </rPr>
      <t xml:space="preserve">
Zunanja senčila – Zahtevane lastnosti, vključno z varnostjo
SIST EN 13561:2004+A1:2009 Polkna – Zahtevane lastnosti, vključno z varnostjo SIST EN 13659:2004+A1:2009</t>
    </r>
  </si>
  <si>
    <r>
      <rPr>
        <b/>
        <sz val="10"/>
        <rFont val="Arial Narrow"/>
        <family val="2"/>
        <charset val="238"/>
      </rPr>
      <t>Stekla</t>
    </r>
    <r>
      <rPr>
        <sz val="10"/>
        <rFont val="Arial Narrow"/>
        <family val="2"/>
        <charset val="238"/>
      </rPr>
      <t xml:space="preserve">
Steklo v stavbah – Posebni osnovni izdelki – Boro silikatno steklo – 1-2. del:
Ovrednotenje skladnosti/standard za izdelke
SIST EN 1748-1-2:2005
Steklo v stavbah – Posebni osnovni izdelki – 2-2.del: Steklena keramika –
Ovrednotenje skladnosti/standard za izdelek
SIST EN 1748-2-:2005
Steklo v stavbah – Toplotno utrjeno natrij-kalcijevo silikatno steklo –2.del: ovrednotenje skladnosti/standard za izdelek
SIST EN 1863-2:2005
Steklo v stavbah – Toplotno kaljeno boro silikatno varnostno steklo – 2.del:
Ovrednotenje skladnosti/standard za izdelek
SIST EN 13024-2:2005
Steklo v stavbah – Steklo z nanosi – 4. del: Ovrednotenje
skladnosti/standard za izdelek
SIST EN 1096-4:2005
Steklo v stavbah – Toplotno kaljeno natrij-kalcijevo silikatno varnostno
steklo – 2. del: Ovrednotenje skladnosti/standard za izdelek
SIST EN 12150-2:2005</t>
    </r>
  </si>
  <si>
    <t>Steklo v gradbeništvu – Toplotno kaljeno natrij-kalcijevo silikatno utorjeno
varnostno steklo – 2. del: Ovrednotenje skladnosti/standard za izdelek
SIST EN 15683-2:2014
Steklo v stavbah Kemično utrjeno natrij-kalcijevo silikatno steklo – 2. del:
Ovrednotenje skladnosti/standard za izdelek
SIST EN 12337-2:2005
Steklo v stavbah – Osnovni izdelki iz zemljo alkalijskega silikatnega stekla –
2. del: Ovrednotenje skladnosti/standard za izdelek
SIST EN 14178-2:2005
Steklo v stavbah – Osnovni izdelki iz natrij-kalcijevega silikatnega stekla –
9. del: Ovrednotenje skladnosti/standard za izdelek
SIST EN 572-9:2005
Steklo v gradbeništvu – HS-preskus kaljenega natrijevega kalcijevegasilikatnega
varnostnega stekla – 2. del:Ovrednotenje skladnosti/standard
za izdelek
SIST EN 14179-2:2005
Steklo v gradbeništvu – Kaljeno zemljo alkalijsko silikatno varnostno steklo
– 2. del: Ocena skladnosti/standard za izdelek
SIST EN 14321-2:2006</t>
  </si>
  <si>
    <t>Steklo v gradbeništvu -HS – preskus kaljenega zemljo alkalijsko silikatnega
varnostnega stekla – 2. del: Vrednotenje skladnosti/standard za izdelek
SIST EN 15682-2:2013
Steklo v gradbeništvu – Lepljeno steklo in lepljeno varnostno steklo –
Ovrednotenje skladnosti/standard za izdelek
SIST EN 14449:2005
SIST EN 14449:2005 /AC:2006
Steklo v gradbeništvu – Izolacijsko steklo – 5. del: Ovrednotenje skladnosti
SIST EN 1279-5:2005+A2:2010
Tesnilne mase za nekonstrukcijske stike v stavbah in na sprehajalnih
površinah – 2.del: Tesnilne mase za zasteklitev
SIST EN 15651-2:2013</t>
  </si>
  <si>
    <r>
      <rPr>
        <b/>
        <sz val="10"/>
        <rFont val="Arial Narrow"/>
        <family val="2"/>
        <charset val="238"/>
      </rPr>
      <t>Izdelki iz stekla</t>
    </r>
    <r>
      <rPr>
        <sz val="10"/>
        <rFont val="Arial Narrow"/>
        <family val="2"/>
        <charset val="238"/>
      </rPr>
      <t xml:space="preserve">
Steklo v gradbeništvu- Ogledala iz stekla s srebrno prevleko za uporabo v
notranjosti stavb -2.del: Ovrednotenje skladnosti/standard za izdelek
SIST EN 1036-2:2008
Steklo v gradbeništvu-Stekleni zidaki in stekleni tlakovci-2.del:
Ovrednostenje skladnosti, standard za izdelek
SIST EN 1051-2:2008</t>
    </r>
  </si>
  <si>
    <r>
      <rPr>
        <b/>
        <sz val="10"/>
        <rFont val="Arial Narrow"/>
        <family val="2"/>
        <charset val="238"/>
      </rPr>
      <t>Tesnost stavbnega pohištva</t>
    </r>
    <r>
      <rPr>
        <sz val="10"/>
        <rFont val="Arial Narrow"/>
        <family val="2"/>
        <charset val="238"/>
      </rPr>
      <t xml:space="preserve">
Stavbno pohištvo, ki je izpostavljeno atmosferskim padavinam, mora biti ob upoštevanju lokalnih podnebnih razmer grajeno tako, da stavbo v skladu s 3. členom Pravilnika o zaščiti stavb pred vlago, ščiti pred atmosferskimi padavinami.</t>
    </r>
  </si>
  <si>
    <t>Stavbno pohištvo iz prejšnjega odstavka mora po standardu SIST EN 12208 izpolnjevati naslednje zahteve glede vodotesnosti:
okna ter vhodna in balkonska vrata, vgrajena v pritličje ali prvo nadstropje
stavbe, morajo ustrezati razredu 4A,
okna ter vhodna in balkonska vrata, vgrajena v drugo ali tretje nadstropje
stavbe, morajo ustrezati razredu 7A,
okna ter vhodna in balkonska vrata, vgrajena v četrto ali višje nadstropje
stavbe, morajo ustrezati razredu 9A.
Vodotesnost stavbnega pohištva iz prejšnjega odstavka mora biti izmerjena po standardu SIST EN 1027</t>
  </si>
  <si>
    <t>V vseh mavčnih stenah so vogali zaščiteni s tipskimi pocinkanimi pločevinastimi vogalniki sistema proizvajalca predelnih mavčnih sten!</t>
  </si>
  <si>
    <t>V sanitarnih stenah je upoštevati vgradnjo elementov za pritrjevanje sanitarnih elementov - glej projekt arhitekture in strojnih instalacij - sanitarna oprema!
Prav tako je potrebno všteti vsa bandažiranja in kitanja stikov!</t>
  </si>
  <si>
    <t>Dela lahko izvaja le pooblaščeni izvajalec.</t>
  </si>
  <si>
    <t>Predoblikovane mavčne plošče – Definicije, zahteve in preskusne metode
SIST EN 14209:2006
Mavčni elementi za viseče strope – Definicije, zahteve in preskusne metode
SIST EN 14246:2006
SIST EN 14246:2006/AC:2007
Pomožni in dodatni kovinski profili za mavčne plošče – Definicije, zahteve in preskusne metode
SIST EN 14353:2008+A1:2010
Lepila na osnovi mavca za toplotno, zvočno izolacijo kompozitnih panelov in mavčne plošče – Definicije, zahteve in preskusne metode
SIST EN 14496:2006
Lepila za splošne namene montaže v gradbeništvu – zahteve in preskusne metode
SIST EN 15274:2009
Združene polnilne in tesnilne mase-1.del:Specifikacija za toplo nanosljive tesnilne mase
SIST EN 14188-1:2005
Tesnilne in zalivne mase-2.del:Specifikacija za hladne tesnilne mase
SIST EN 14188-2:2005
Polnilne in tesnilne mase za stike – 3.del: Specifikacija za elastomerne tesnilne profile
SIST EN 14188:3:2006</t>
  </si>
  <si>
    <t>V primeru nejasnosti je izvajalec del oz. ponudnik, že v času izdelovanja ponudbe dolžan postaviti OVP zahtevo po pojasnitvi na način, ki je v skladu z izvajanjem javnega razpisa.
Dela je potrebno izvajati v skladu z tehničnimi predpisi in normativi v soglasju z obveznimi standardi za polaganje tlakov.
Delo obrtnika obsega:
dobavo osnovnega materiala za talne obloge
dobavo ostalega materiala
masa za izravnavo podloge
lepilo za lepljenje talnih oblog
obrobne letve
pritrdilni material za obrobne letve
snemanje izmer v objektu
pregled in čiščenje podlog
nanašanje izravnalne mase
vsa dela v delavnici in na objektu z dajatvami
prevoz materiala in orodja na objekt, z nakladanjem, razkladanjem
polaganje, prikrojitev in lepljenje talne obloge
pritrjevanje obrob
popravilo zidov ali stenskih oblog, če se poškodujejo</t>
  </si>
  <si>
    <r>
      <t xml:space="preserve">Opombe:
</t>
    </r>
    <r>
      <rPr>
        <sz val="10"/>
        <rFont val="Arial Narrow"/>
        <family val="2"/>
        <charset val="238"/>
      </rPr>
      <t>izvajalec mora predložiti vzorce v potrditev OVP in ON
ves vgrajeni material mora imeti ustrezne izjave o skladnosti
V kolikor ni nizkostenska obroba popisana ločeno jo je zajeti v ceni osnovne postavke tlaka.
V kolikor je v načrtu arhitekture predviden kitani stik med horizontalno in vertikalno površino, je potrebno PU kit zajeti v osnovni postavki tlaka.</t>
    </r>
  </si>
  <si>
    <t>V primeru da posamezne postavke v popisu ne zajemajo celotnega opisa potrebnega za funkcionalno dokončanje postavke, mora ponudnik izvedbo le tega vključiti v ceno na enoto!
Pri vseh delih je upoštevati sorazmerje stroškov rganizacije in čiščenja po končanju vseh del.</t>
  </si>
  <si>
    <t>Končni izbor materialov in barv za finalne tlake potrdi OPA.</t>
  </si>
  <si>
    <t>V ceni postavk je zajeti tudi izvedbo vzorcev vseh tlakov in oblog , vsak vzorec min. površine 1,5m2.
Podane so dejanske neto površine tlakov.</t>
  </si>
  <si>
    <t>Izbor barve vseh finalnih tlakov in oblog potrdi projektant.</t>
  </si>
  <si>
    <t>V primeru nejasnosti je izvajalec del oz. ponudnik, že v času izdelovanja ponudbe dolžan postaviti OVP zahtevo po pojasnitvi na način, ki je v skladu z izvajanjem javnega razpisa.
Izdela se vzorec barve vsake  v velikosti najmanj 1,5m2, na licu mesta, na površini in v prostoru, ki se bo barval. Vzorec se izdela bodisi na končnem zaključnem sloju, ali v sklopu vzorca zaključnega sloja.
Dela je treba izvajati po določilih veljavnih normativov in skladno z obveznimi standardi.
Pri izvedbi je treba upoštevati tudi navodila proizvajalca materiala, ki se uporablja pri izvedbi.</t>
  </si>
  <si>
    <r>
      <rPr>
        <sz val="10"/>
        <rFont val="Arial Narrow"/>
        <family val="2"/>
        <charset val="238"/>
      </rPr>
      <t>V ceni posameznih postavk je zajeti tudi:
dobavo vsega osnovnega in pomožnega materiala;
prevoz materiala na objekt, z nakladanjem, razkladanjem, skladiščenjem in prenosi ;
čiščenje izdelkov oz. podlog pred pričetkom del;
nanašanje osnovnih in končnih premazov z vsemi med fazami;
čiščenje prostorov in izdelkov po opravljenem delu in zaščita do predaje naročniku;
vsa dela v delavnici in na objektu z vsemi dajatvami;
vsa dela in ukrepi po predpisih varstva pri delu.</t>
    </r>
    <r>
      <rPr>
        <b/>
        <sz val="10"/>
        <rFont val="Arial Narrow"/>
        <family val="2"/>
        <charset val="238"/>
      </rPr>
      <t xml:space="preserve">
Druge opombe: </t>
    </r>
    <r>
      <rPr>
        <sz val="10"/>
        <rFont val="Arial Narrow"/>
        <family val="2"/>
        <charset val="238"/>
      </rPr>
      <t>vsa dela se izvajajo po barvni študiji ali po potrditvi projektanta in naročnik
V primeru da posamezne postavke v popisu ne zajemajo celotnega opisa potrebnega za funkcionalno dokončanje postavke, mora ponudnik izvedbo le tega vključiti v ceno na enoto!
Pri vseh delih je upoštevati sorazmerje stroškov organizacije in čiščenja po končanju vseh del.</t>
    </r>
  </si>
  <si>
    <t>kos.</t>
  </si>
  <si>
    <r>
      <t xml:space="preserve">  </t>
    </r>
    <r>
      <rPr>
        <i/>
        <sz val="9"/>
        <color indexed="8"/>
        <rFont val="NewsGoth Cn BT"/>
        <family val="2"/>
      </rPr>
      <t>osebni žig:</t>
    </r>
  </si>
  <si>
    <t>RUŠITVENA DELA:</t>
  </si>
  <si>
    <t>Pri izvajanju rušitvenih del, je potrebno dosledno upoštevati vse pogoje iz načrta rušitev. MED RUŠENJEM OBVEZNO PREPREČITI PRAŠENJE Z ZADOSTNIM PRŠENJEM RUŠEVIN Z VODO!</t>
  </si>
  <si>
    <t>Pri izvajanju rušitev je treba upoštevati vsa zakonska določila, posebno pozornost je posvetiti varstvu pri delu.</t>
  </si>
  <si>
    <t>Vse gradbene odpadke je potrebno odpeljati na deponijo komunalnih odpadkov v skladu z Odlokom o ravnanju s komunalnimi odpadki na območju občine in Pravilnikom o ravnanju z odpadki (Uradni list RS št. 84/98). Različni materiali se ločujejo na gradbišču.</t>
  </si>
  <si>
    <t xml:space="preserve"> Dela morajo zajemati tudi odvoz materialov na končno deponijo, izbrati deponije v bližini gradbišča, vključno s plačilom potrebnih taks. </t>
  </si>
  <si>
    <t>PRI VSEH RUŠITVAH NOSILNIH ELEMENTOV UPOŠTEVATI VSE POTREBNA OPIRANJA IN PODPIRANJA TER NAVODILA ODGOVORNEGA PROJEKTANTA GRADBENIH KONSTRUKCIJ IN NADZORNIKA!</t>
  </si>
  <si>
    <t>PRIPRAVA OBJEKTA</t>
  </si>
  <si>
    <t>RUŠITVENA DELA SKUPAJ:</t>
  </si>
  <si>
    <t>ZIDARSKE OBDELAVE</t>
  </si>
  <si>
    <t>KITANJE in BRUŠENJE AB</t>
  </si>
  <si>
    <t>Transport odpadkov na stalno eponijo, vključno s plačilom vseh potrebnih taks, s pridobivanjem ustrezne dokazne dokumentacije deponiranja odpadkov. Transport do 5km. Obračun po dejanski količini.</t>
  </si>
  <si>
    <t xml:space="preserve"> m²</t>
  </si>
  <si>
    <t>Zidarska pomoč pri vgradnji zasteklitev, oken, notranjih okenskih polic, obdelava špalet večjih prebojev, ipd</t>
  </si>
  <si>
    <t>Strojno vrtanje lukenj za prehod instalacij skozi AB konstrukcije premera do 200 mm.</t>
  </si>
  <si>
    <t>cm</t>
  </si>
  <si>
    <t xml:space="preserve">Vzidava instalacijskih omaric </t>
  </si>
  <si>
    <t>vel. do 0,50 m2 - ocenjeno</t>
  </si>
  <si>
    <t>Pri prirpavi ponudbe in izvedbi je potrebno upoštevati tudi navodila, pogoje in podatke dobaviteljaali proizvajalca materiala oz izdelka ter v ceni na enoto zagotoviti ves potrebni material, za funkcionalno izvedbo posameznega izdelka.</t>
  </si>
  <si>
    <t>FASADNA ZASTEKLITEV</t>
  </si>
  <si>
    <t>Okno Schüco AWS 75. SI</t>
  </si>
  <si>
    <t xml:space="preserve">Vrata Schüco ADS 75 HD. HI     </t>
  </si>
  <si>
    <t xml:space="preserve">Toplotna izolativnost vrat glede na tip vgrajenega stekla:       
Troslojno steklo Ug = 0,6 W/m2K       
Okovje vrat je sistemsko po izboru glede na zahteve v objektu. Opremljeno z okovjem za izhod v paniki po SIST EN1125 standardu; funkcija (B, C, D,  E, P) , valjčni tečaji, cilindrični vložek, samozapiralo. Vse kljuke, ročaji po izbiri projektanta iz Schüco asortimana.       
Upoštevati vse potrebne zaporne, tesnilne in zaključne elemente.       
Barva konstrukcije RAL po izbiri projektanta, strikturno, metalik končni sloj.
</t>
  </si>
  <si>
    <t>Požarna stena Schüco ADS 80 FR 30</t>
  </si>
  <si>
    <t>Kompleten sistem protipožarne fasade iz aluminijskih profilov
vse vste fasad vključno z dvojnimi fasadami
okenski elementi z različnimi načini odpiranja
nadgradnja fiksnih ali gibljivih lamel za sončno zaščito.
inovativna integracija kablov za elektrifikacijo oken, senčil, senzorjev..
najmodernejša fasadna in protipožarna tehnika
fasadna konstrukcija za vse protivlomne razrede</t>
  </si>
  <si>
    <t>Vgradnja vrat T30</t>
  </si>
  <si>
    <t>Potrebno je upoštevati uporabnost in delitev prostorov:
 - mokri prostori in temu primerno izbrati material - vodoodbojen,
 - komunikacijske površine - vsi sloji iz trde plošče kot npr. Knauf Diamant!</t>
  </si>
  <si>
    <t>V sanitarnih stenah je upoštevati vgradnjo elementov za pritrjevanje sanitarnih elementov - glej projekt arhitekture in strojnih instalacij - sanitarna oprema! Prav tako je potrebno všteti vsa bandažiranja in kitanja stikov.
Prav tako je potrebno upoštevati v nišah v učilnicah dodatne ojačitve v stenah, za vpenjanje visečih omaric.</t>
  </si>
  <si>
    <t>Dobava in vgradnja talne dilatacije pod vrata in na stikih menjave tlakov.  Sistemski profil iz ALU pločevine, kot npr.: Deflex 414. Vključno z vsemi deli in materialom.</t>
  </si>
  <si>
    <t>JAVLJANJE POŽARA</t>
  </si>
  <si>
    <t xml:space="preserve">OSTALE STORITVE
V ceno na enoto je potrebno zajeti vse stroške pripravljalnih in zaključnih del, t.j. vsa dela vezana na odpiranje in varovanje gradbišča, varno delo, uporabo varnih in namenskih pripomočkov dela, tekoče in končno čiščenje gradbišča, kontrole in atestiranja opravljenih del, meritev, dokazovanje garancij.
Vse potrebne transportne stroške, t.j. stroškov prevozov, nakladanja, razkladanja opreme in materiala, zavarovanja gradbišča in opreme, stroški taks.
Zagotoviti šolanje uporabnikov in tehnične službe z izvedbo preverbe znanja in usposobljenosti za ravnanje z vgrajenimi napravami, stropji, opremo in vgrajenimi materiali.
Zagotoviti tlačne preizkuse vodovodne instalacije ter odtočne kanalizacije, dezinfekcija vodovodne instalacije. </t>
  </si>
  <si>
    <t>Zagotoviti izdelave elaboratov izvršilne tehnične dokumentacije kabelske kanalizacije in ostalih podzemnih vodov, kjer je osnova  geodetski posnetek.
Izdelavo PID-ov z uporabo obstoječih elaboratov izvršilno tehnične dokumentacije. Vnos sprememb v obstoječo izvršilno tehnično dokumentacijo. Storitve raznih komunalnih in drugih organizacij. Stroški nadzora posameznih soglasjedajalcev. Tehnični nadzor upravljalca/soglasjedajalca in koordinacija generalnega izvajalca s sogalsjedajalcem in poasameznimi podizvajalci.
Priprava in organizacija gradbišča.</t>
  </si>
  <si>
    <t>enota</t>
  </si>
  <si>
    <t>Poz.</t>
  </si>
  <si>
    <t>Opis del</t>
  </si>
  <si>
    <t>Cena
(v € brez DDV)</t>
  </si>
  <si>
    <t>REKAPITULACIJA GRADBENIH DEL:</t>
  </si>
  <si>
    <t>REKAPITUALCIJA OBRTNIŠKIH DEL:</t>
  </si>
  <si>
    <t>PRED ZAČETKOM IZVAJANJA DEL TER VGRAJEVANJA  PROIZVODOV MORA IZVAJALEC OBVEZNO PRIDOBITI PISNO POTRDITEV, DELAVNIŠKIH NAČRTOV, SKIC IN DETAJLOV ODGOVORNEGA VODJE PROJEKTA ( Styria arhitektura d.o.o.) ODGOVORNEGA NADZORNIKA ! V KOLIKOR ZARADI VRSTE GRADBENEGA PROIZVODA DELAVNIŠKE DOKUMENTACIJE IZVAJALEC NE MORE ZAGOTOVITI JE OBVEZNO IZDELATI VZOREZ NA GRADBIŠČU, KI GA POTRDITA ODGOVORNI VODJA PROJEKTA ( Styria arhitektura d.o.o.) TER ODGOVORNI NADZORNIK Z VPISOM V DNEVNIK !
VSAJ V ENI OD VSEH POSTAVK JE POTREBNO ZAJETI ŠE VSE OSTALO IZ SPLOŠNIH RAZPISNIH POGOJEV ZA IZBOR IZVAJALCA, KAR S TEM POPISOM NI POSEBAJ DEFINIRANO ALI ZAJETO</t>
  </si>
  <si>
    <t>V CENI POSAMEZNIH POSTAVK JE ZAJETI VSE ELEMENTE, KI SO NAVEDENE V OPISU, NE GLEDE NA RAZLIČNOST ZAHTEVANIH OBRTNIŠKIH (GRADBENIH) DEL, RAZEN KJER JE EKSPLICITNO NAVEDENO, DA SO DOLOČENI ELEMENTI ZAJETI V DRUGI POSTAVKI OZ. PRI DRUGIH DELIH. VSI STANDARDI, KI SO NAVEDENI PRI POSAMEZNIH DELIH SE UPOŠTEVAJO V PRIMERU, DA JE DOLOČEN MATERIAL ALI STORITEV V POSAMEZNIH OPISNIH
POSTAVKAH ZAJETE, V NASPROTNEM PRIMERU SO BREZPREDMETNI. ČE PA JE V POSAMEZNI POSTAVKI NAVEDEN DRUGAČEN STANDARD KOT PRI SPLOŠNIH OPISIH, POTEM JE POTREBNO UPOŠTEVATI STANDARD, KI JE NAVEDEN V POSAMEZNI POSTAVKI POPISA OZ. STANDARD, KI PREDPISUJE VIŠJO KVALITETO.</t>
  </si>
  <si>
    <t>POPIS DEL JE IZDELAN V PROGRAMSKI OPREMI MICROSOFT EXCEL 2010 in S TEM BERLJIV V STANDARDNI PROGRAMSKI OPREMI, TUDI NA PRIMER V OPEN OFFICE, KI JE ZASTONJ. VSE CELICE SO BERLJIVE IN KLJUB ZAKLENITVI JIH JE MOŽNO RAZŠIRITI. PRAV TAKO JE MOŽNO POSAMEZNE CELICE KOPIRATI, V KOLIKOR VAŠA PROGRAMSKA OPREMA NE PRIKAZUJE PRAVILNO BERLJIVIH ZNAKOV.
PRI ODDAJI PONUDBE NAROČNIKU JE IZVAJALEC JE DOLŽAN SAM PREVERITI ZMNOŽKE IN SEŠTEVKE TER PRENOSE LE TEH V REKAPITULACIJO.
PONUDNIK, SE S PRIPRAVO TE PONUDBE OBVEZUJE, DA JE PREBRAL VSE CELICE CELOTNE DATOTEK, VKLJUČNO Z VSEMI POSTAVKAMI IN SPLOŠNIMI NAVODILI ALI DOLOČILI, PRAV TAKO SE PONUDNIK OBVEZUJE, DA BO V PRIMERU, DA BO IZBRAN UPOŠTEVAL VSA DOLOČILA, NAVODILA IN POSTAVKE TEGA POPISA DEL.</t>
  </si>
  <si>
    <t>* tabele pri posameznih postavkah so namenjene vpisu alternativnega produkta, ki ga ponudnih ponuja, v skladu z zahtevami iz splošnih določil ter posamezne postavke.
V kolikor ponudnik tabele ne izpolni, se smatra, da ponuja produkt naveden v postavki.
Ponujeni tip produkta je zavezojuč, v skladu z določili tega popisa, ter z veljavno zakonodajo.
V tabelo se vpišejo:
- Proizvajalec:
- Tip:
- Kataloška številka: (v kolikor za produkt obstaja)
- Opombe: (v kolikor so potrebne)</t>
  </si>
  <si>
    <t xml:space="preserve"> - ojačitve v steni - ocena</t>
  </si>
  <si>
    <t xml:space="preserve"> - 10 cm Mineralna volna, utreza zahtevam, SIST EN 13162 λD = 0,032 W/Mk;A1 po SIST EN 13501-1; kot naprimer URSA TSP; kovinska podkonstrukcija C100</t>
  </si>
  <si>
    <t>OKENSKA ZASTEKLITEV
Kot naprimer: SCHÜCO AWS 75 BS. SI
Visoko toplotno izoliran sistem za okna (Super Insulation) s 75 mm osnovne globine podboja, z večprekatnim sredinskim tesnilom. V področju prekinjenega toplotnega mosta je vstavljen dodatni izolativni material, spojni elementi so večkomorni.
Integriran sistem, krila so nameščena za naležnim tesnilom na podboju. Svetla mera odpirajočih kril je enaka svetli meri fiksnih zasteklitev in/ali drugih polnitev.
Stiki zunanje letvice za steklo so pokriti z zveznim (neprekinjenim) tesnilnim okvirjem, ki je na vogalih vulkaniziran. 
Vsi vogalni in T-spojniki so opremljeni z veznimi elementi, ki z svojo labirintno strukturo omogočajo kontrolirano razporeditev lepila. Spoji so na stikih opremljeni še s posebnimi tesnilnimi elementi oz. z ustreznim kotnikom. 
Zatesnitev T-spojev se izvede s sistemskimi tesnilnimi blazinicami in trajno elastičnim tesnilnim materialom v področju stičnih tesnilnih elementov labirintne oblike.</t>
  </si>
  <si>
    <t>Za potrebe popisa se za udeležence pri graditvi objekta uporabljajo
naslednje okrajšave:
OVP: odgovorni vodja projekta,
ON: odgovorni nadzornik
OPA: odgovorni projektant arhitekture
OPGK: odgovorni projektant gradbenih konstrukcij
OP: odgovorni projektant
Vsi projekti z načrti in vsemi grafičnimi prilogami, kot tudi ves tekstovni del, vsa poročila in vsi opisi ter sheme so  estavni del tega popisa del in jih mora ponudnik obvezno upoštevati pri sami izdelavi ponudbe. Navedene načrte, grafične priloge, ves tekstualni del, vsa poročila, vsa poročila in vsi opisi ter sheme mora ponudnik upoštevati
tudi če se besedilo popisa ne sklicuje na konkretne sheme.</t>
  </si>
  <si>
    <t>Pred pričetkom izvajanja del ter vgrajevanja proizvodov mora izvajalec obvezno pridobiti pisno potrditev, delavniških načrtov, skic in detajlov OVP. V kolikor zaradi vrste  radbenega proizvoda, delavniške dokumentacije izvajalec ne more zagotoviti je obvezno izdelati vzorec na gradbišču, ki ga potrdita potrdita OVP, ter ON z vpisom v dnevnik.</t>
  </si>
  <si>
    <t>Vse izmere je potrebno preveriti po posameznih projektih, in na objektu samem. V primeru nejasnosti kontaktirati OVP.
V popisu navedena komercialna imena so navedena zaradi natančnega določanja zahtevane kvalitete vgrajenih  aterialov. Izvajalec (ponudnik) mora že v ponudbi   ecificirati, ali ponuja material naveden v razpisu, ali  lternativen  aterial. V koliko ponuja alternativen material mora ponujati najmanj enakovrednega predvidenemu ali boljšega. Enakovrednost ponujene alternative v ponudbi dokazuje skladno z določili razpisa – z izdelavo tehnično ekonomskega elaborata in predložitvijo certifikatov,  tehničnih listov in produktnih pecifikacij.</t>
  </si>
  <si>
    <t xml:space="preserve"> - 1,25cm trda gradbena plošča kot naprimer Diamant</t>
  </si>
  <si>
    <t xml:space="preserve"> - 1,25cm mavčno kartonska plošča kot naprimer Knauf GKBI</t>
  </si>
  <si>
    <t>D.D.V.</t>
  </si>
  <si>
    <t>Meritve  instalacije</t>
  </si>
  <si>
    <t>klp</t>
  </si>
  <si>
    <t>drobni material</t>
  </si>
  <si>
    <t>Montaža svetilk varnostne razsvetljave, komplet s priklopom</t>
  </si>
  <si>
    <t>Montaža svetilk , komplet s priklopom</t>
  </si>
  <si>
    <t>Dobava in montaža obešalnega pribora za svetilke, skupaj</t>
  </si>
  <si>
    <t>Dobava in montaža oprema TEM Čatež ali podobno</t>
  </si>
  <si>
    <t xml:space="preserve">  stikalo podometno, šolsko , odporno na udarce,komplet z dozo  - belo</t>
  </si>
  <si>
    <t xml:space="preserve">  stikalo podometno -izmenično, šolsko varnostno, odporno na udarce, komplet z dozo  - belo</t>
  </si>
  <si>
    <t xml:space="preserve">dobava in položitev vodnika  NYM 3 x 1,5mm2Cu  </t>
  </si>
  <si>
    <t xml:space="preserve">dobava in položitev vodnika   NYM 3 x 2,5mm2Cu  </t>
  </si>
  <si>
    <t xml:space="preserve">dobava in položitev vodnika   NYM 5 x 1.5mm2Cu  </t>
  </si>
  <si>
    <t>dobava in položitev JC cevi 16mm</t>
  </si>
  <si>
    <t>dobava in položitev JC cevi 23mm</t>
  </si>
  <si>
    <t>dobava in položitev JC cevi 29mm</t>
  </si>
  <si>
    <t>MOČ SPLOŠNO</t>
  </si>
  <si>
    <t>Izdelava in  namestitev nalepk za označevanje elementov</t>
  </si>
  <si>
    <t>Izdelava in  namestitev trajnih nalepk za oznako  nalepk za označevanje elementov</t>
  </si>
  <si>
    <t>Izdelava foto dokumentacije izvedbe instalacije  med gradnjo</t>
  </si>
  <si>
    <t xml:space="preserve">Zarisovanje in dokumentiranje sprememb med gradnjo za potrebe izdelave PID načrtov </t>
  </si>
  <si>
    <t>Pregled in meritve  elektroinstalacij za 1.F v skladu s standardi SIST HD 60364, HD 61439 in izdelava zapisnika in poročila  opregledu v skladu s standardom SIST HD 60364. pregled in meritve lahko opravi samopreglednik oz. merilec, ki ima potrdilo o opravljeni kvalifikaciji za preglednika zahtevnih NN električnih instalacij.</t>
  </si>
  <si>
    <t>SKUPAJ MOČ SPLOŠNO</t>
  </si>
  <si>
    <t>MOČ</t>
  </si>
  <si>
    <t xml:space="preserve">dobava in položitev vodnika   H07Z-K-J 10mm2Cu  </t>
  </si>
  <si>
    <t>vodniki za razvod</t>
  </si>
  <si>
    <t>Dobava in montaža oprema TEM Čatež ali podobni</t>
  </si>
  <si>
    <t xml:space="preserve">  enofazna šuko podometna vtičnica,šolska varnostna, odporno na udarce, komplet z dozo-bela, IP20</t>
  </si>
  <si>
    <t xml:space="preserve">  enofazna šuko po vtič v PPK -dvojna , komplet z dozo-bela</t>
  </si>
  <si>
    <t>Enako, samo linijska prenapetostna zaščita vgrajena v parapetni kanal,  mini, razred 3 (C ). 275V, 3kA</t>
  </si>
  <si>
    <t>Zatesnitve prebojev skozi požarni zid, komplet z materialom in oznako</t>
  </si>
  <si>
    <t>Priklop elementov</t>
  </si>
  <si>
    <t xml:space="preserve">SKUPAJ   MOČ                        </t>
  </si>
  <si>
    <t>MOČ - RAZDELILCI</t>
  </si>
  <si>
    <t xml:space="preserve">Opremljeni so z vrati po robu obloženimi z gumijastim profilom. </t>
  </si>
  <si>
    <t>Na zunanji strani vrat morajo biti napisne ploščice in oznake v skladu z zahtevami standarda . Na razdelilniku je označena vrsta napajanja, sistem zaščite, oznaka izdelovalca….</t>
  </si>
  <si>
    <t>Vsak element v razdelilcu mora biti označen z oznako iz  sheme razdelilnika.</t>
  </si>
  <si>
    <t>Vsi razdelilci morajo imeti naravno prezračevanje. Zaščita razdelilcev IP43.</t>
  </si>
  <si>
    <t>Za vsak razdelilec j epotrebno izdelati delavniške risbe izgledov razdelilcev glede na ponujano opremo, ki jo mora potrditi nadzornik.V vsakem razdelilcu mora biti predvideno 25% rezerve v prostoru.</t>
  </si>
  <si>
    <t>INŠTALACIJA KOMUNIKACIJ</t>
  </si>
  <si>
    <t xml:space="preserve"> el. Razdelilec 7x230V                     kom 1</t>
  </si>
  <si>
    <t xml:space="preserve"> ozemljitvena letev (N-101.001)          kom 1                                                      </t>
  </si>
  <si>
    <t xml:space="preserve">  prenapetostna zaščita linij           kom 1</t>
  </si>
  <si>
    <t xml:space="preserve"> ozemljitev                                    kom 1</t>
  </si>
  <si>
    <t>optični panel za 12 LC adapterjev  -4 vlaken 50/125um                kom 1</t>
  </si>
  <si>
    <t>optični zaključni kabel LC, MM, 50um/125/900,  1.5m               kom12</t>
  </si>
  <si>
    <t>optična kaseta s pokrovom in 2 kosov ščit optičnega zvara        kom 1</t>
  </si>
  <si>
    <t>priprava opt. kabla za varjenje (do 12 vlaken )         kom 2</t>
  </si>
  <si>
    <t>sestavljanje in montaža opt. patch panela (do 12 vlaken)              kom 1</t>
  </si>
  <si>
    <t xml:space="preserve"> LANmark5, snap-in konektor, cat 6+, screened, rear cover, kom 96</t>
  </si>
  <si>
    <t>Meritev instalacije  in izdelava merilnih protokolov cat 6+E</t>
  </si>
  <si>
    <t xml:space="preserve">Dobava in montaža univerzalne komunikacijske vtičnice-dvojne,  kategorije 6,  vgrajene v PPK </t>
  </si>
  <si>
    <t>priklopi elementov</t>
  </si>
  <si>
    <t xml:space="preserve">Meritve optičnih vodnikov </t>
  </si>
  <si>
    <t>Priklopi optičnega vodnika</t>
  </si>
  <si>
    <t xml:space="preserve">Označitve optičnih vodnikov </t>
  </si>
  <si>
    <t>Vključitev novega porabnika v sistem</t>
  </si>
  <si>
    <t xml:space="preserve">SKUPAJ INŠTALACIJA KOMUNIKACIJ                          </t>
  </si>
  <si>
    <t>Opomba :  sistem telefonije se prilagodi obstoječemu sistemu</t>
  </si>
  <si>
    <t>Opomba: Aktivna oprema za optiko ni predmet tega popisa. Izvede se v dogovoru z investitorjem.</t>
  </si>
  <si>
    <t>IO500  1 vhod / 1 izhod, nastavljiv vhodno izhodni modul, rele 30Vdc/1A (nc ali no), napajanje preko požarne linije, 1 relejski izhod, 1 el. vhod, 1 el. izhod, v ohišju, izvršilni modul vklop/izklop</t>
  </si>
  <si>
    <t xml:space="preserve">Tablica z nalepko ročni javljalnik </t>
  </si>
  <si>
    <t xml:space="preserve">Podnožje za adresne javljalnike </t>
  </si>
  <si>
    <t>Konzola za elektromagnet;
konzola oziroma nosilec za montažo elektromagnetnega držala, za 300kg elektromagnet</t>
  </si>
  <si>
    <t>Označevalna plošča HUPA, rdeče barve z belim simbolom,
125mm x 125mm</t>
  </si>
  <si>
    <t>Označevalna ploščica, rdeče barve z belo vgravirano oznako, 55mm x 30mm</t>
  </si>
  <si>
    <t>Izdelava programa za požarni sistem</t>
  </si>
  <si>
    <t>Dobava in montaža ter priklop vmesnikov</t>
  </si>
  <si>
    <t>Programiranje - parametriranje sistema, spuščanje sistema v obratovanje, testiranje sistema, predaja sistema</t>
  </si>
  <si>
    <t>Pregled sistema s strani pooblaščenca; pridobitev Potrdila o brezhibnem delovanju - SISTEM ZA JAVLJANJE POŽARA</t>
  </si>
  <si>
    <t>sodelovanje serviserja pri pregledu</t>
  </si>
  <si>
    <t>Meritve električnih instalacij sistema požarnega javljanja s strani pooblaščenega merilca s certificiranim merilnim instrumentom</t>
  </si>
  <si>
    <t>Drobni, nespecificirani, pritrdilni in vezni material</t>
  </si>
  <si>
    <t xml:space="preserve">SKUPAJ JAVLJANJE POŽARA                   </t>
  </si>
  <si>
    <t xml:space="preserve">YSLY 3x1,5 mm2    kabel za zvočnike                              </t>
  </si>
  <si>
    <t xml:space="preserve">kom </t>
  </si>
  <si>
    <t xml:space="preserve">Neto tlorisna površina: </t>
  </si>
  <si>
    <t>Bruto tlorisna površina:</t>
  </si>
  <si>
    <r>
      <t>cena na 1m</t>
    </r>
    <r>
      <rPr>
        <b/>
        <vertAlign val="superscript"/>
        <sz val="8"/>
        <color theme="1"/>
        <rFont val="Arial Narrow"/>
        <family val="2"/>
        <charset val="238"/>
      </rPr>
      <t>2</t>
    </r>
    <r>
      <rPr>
        <b/>
        <sz val="8"/>
        <color theme="1"/>
        <rFont val="Arial Narrow"/>
        <family val="2"/>
        <charset val="238"/>
      </rPr>
      <t xml:space="preserve"> neto površine</t>
    </r>
  </si>
  <si>
    <t>12630 - Stavba za izobraževanje in znanstvenoraziskovalno delo</t>
  </si>
  <si>
    <t>Na notranji strani naležno krilo vrat z 10 mm zamikom nad okvir podboja, opremljeno s 3 kosi pripirnih tesnil, na zunanji strani 5 mm neprekinjena senčna fuga.
Izolacijske letvice so za povišano izolacijo opremljene s penastim izolacijskim materialom. Profili za krila so opremljeni z deljenimi veznimi izolacijskimi letvicami.
Vsi vogalni in T-spojniki so opremljeni z veznimi elementi, ki z svojo labirintno strukturo omogočajo kontrolirano razporeditev lepila. Spoji so na stikih opremljeni še s posebnimi tesnilnimi elementi oz. z ustreznim kotnikom. 
Zatesnitev T-spojev se izvede s sistemskimi tesnilnimi blazinicami in trajno elastičnim tesnilnim materialom v področju stičnih tesnilnih elementov labirintne oblike.
Max. višina krila 3000 mm, max. širina krila 1400 mm
Max. teža krila 200 kg
Zaključki na gradbeni element morajo biti izvedeni po RAL smernicah montaže - znotraj paronepropustni, zunaj paropropustni, vodotesni.
"</t>
  </si>
  <si>
    <t xml:space="preserve">                                                                                                                                                                                                                                   Visoko toplotno izolirani sistem za vrata s 75 mm osnovne gradbene globine za navznoter in navzven  odpirajoča enokrilna in dvokrilna vrata, zunaj in znotraj je konstrukcija površinsko poravnana (podboj in krilo), po izbiri pa je lahko krilo pri navznoter odpirajočih vratih na notranji strani tudi 10 mm zamaknjeno nad okvir. Sistem je prirejen za vstavljanje polnitev, ki prekrivajo krilo. Sistem je namenjen tudi integraciji stranskih svetlob in nadsvetlob ter integriranju v Schüco fasadne sisteme. Konstrukcija za vrata je zunaj in znotraj površinsko poravnana – na obeh straneh se v običajni izvedbi sistema pojavi 5 mm neprekinjena senčna fuga, pri dvokrilnih paničnih vratih pa je ta fuga  široka 11 mm.    </t>
  </si>
  <si>
    <t>Celotna projektna dokumentacija, ki obsega vključno, a ne omejeno na skice, načrte, popise del, je kot arhitekturno delo varovano avtorsko delo skladno s 5. členom zakona o avtorski in sorodnih pravicah ( Ul. l. RS 21-958/1995 s spremembami, zasp). nosilec materialnih in drugih
pravic na projektni dokumentaciji je družba Scapelab d.o.o. izvajalec del ima pravico do enkratne in namenske uporabe projektne dokumentacije za izvedbo del skladno s to  okumentacijo. v izogib nesporazumom, ne naročnik ne izvajalec del nima pravice do predelave projektne dokumentacije. vsaka sprememba, priredba ali predelava
celotne projektne dokumentacije ali kateregakoli njenega
posameznega dela brez predhodnega soglasja družbe Styria arhitektura d.o.o. je prepovedana. v primeru kršitve ima družba Styria arhitektura d.o.o. pravico zahtevati, da se odstrani stanje, ki je nastalo s kršitvijo in po potrebi porušijo zgrajeni ali drugače izvedeni deli v nasprotju s projektno dokumentacijo, kršitelj pa je za svoje ravnanje tudi odškodninsko odgovoren.</t>
  </si>
  <si>
    <t>Vse manjše izreze za instalacije, bandažiranje in kitanje stikov ter vijakov, kitanje vseh stikov med nosilnimi konstrukcijami in mavčnokartonskimi elementi z akrilnim kitom je zajeto v cenah na enoto.
Mavčnokartonska dela se morajo izvajati po detajlih in navodilih proizvajalcev plošč.
V primeru da posamezne postavke v popisu ne zajemajo celotnega opisa potrebnega za funkcionalno dokončanje postavke, mora ponudnik izvedbo le tega vključiti v ceno na enoto!
Na mestih odprtin z vgradnjo vrat je izvesti ustrezno podkonstrukcijo, kar je zajeti v ceni po enoti posameznih sten!</t>
  </si>
  <si>
    <t>Standardi, ki se nanašajo mavčno kartonska dela, oziroma materiale, ki se uporabljajo pri mavčno kartonskih delih:
Mavčne plošče – Definicije, zahteve in preskusne metode
SIST EN 520:2005+A1:2009
Mavčni proizvodi, ojačeni z vlakni – Definicije, zahteve in preskusne metode
SIST EN 13815:2006
Predizdelani paneli mavčnih plošč s kartonskim jedrom – Definicije, zahteve in preskusne metode
SIST EN 13915:2007
Mavčne plošče za toplotno/zvočno izolacijo kompozitnih panelov – Definicije, zahteve in preskusne metode
SIST EN 13950:2006
Elementi s kovinskimi okvirji za mavčne plošče – Definicije,zahteve in preskusne metode
SIST EN 14195:2005
SIST EN 14195:2005/ AC:2006</t>
  </si>
  <si>
    <t>Mavčne plošče, ojačane z vlakni – Definicije,zahteve in preskusne metode-
1.del:Mavčne plošče, ojačane z mrežo iz vlaken
SIST EN 15283-1:2008+A1:2009
Mavčne plošče, ojačane z vlakni – Definicije,zahteve in preskusne metode-
2.del:Mavčne plošče z vlakni
SIST EN 15283-2:2008+A1:2009
Tesnilni materiali za mavčne plošče – Definicije, zahteve in preskusne metode
SIST EN 13963:2005
SIST EN 13963:2005/ AC:2006
Mavčne plošče iz reciklaže – Definicije, zahteve in preskusne metode
SIST EN 14190:2005</t>
  </si>
  <si>
    <r>
      <rPr>
        <b/>
        <sz val="10"/>
        <rFont val="Arial Narrow"/>
        <family val="2"/>
        <charset val="238"/>
      </rPr>
      <t>Standardi</t>
    </r>
    <r>
      <rPr>
        <sz val="10"/>
        <rFont val="Arial Narrow"/>
        <family val="2"/>
        <charset val="238"/>
      </rPr>
      <t xml:space="preserve">, ki se nanašajo tlakarska dela, oziroma materiale, ki se uporabljajo pri tlakarskih delih.
Lesene talne obloge – Lastnosti, ovrednotenje skladnosti in označevanje
SIST EN 14342:2013
Netekstilne, tekstilne in laminirane (plastene) talne obloge – Bistvene značilnosti
SIST EN 14041:2005
SIST EN 14041:2005/AC:2007
Podloge za športne dejavnosti – Notranje podloge za večnamensko uporabo – Specifikacija
SIST EN 14904:2006
Površinske prevleke – zahteve
SIST EN 12271:2007
</t>
    </r>
  </si>
  <si>
    <t>Tankoplastne prevleke po hladnem postopku-Specifikacija
SIST EN 12273:2009
Lepila za splošne namene montaže v gradbeništvu – zahteve in preskusne metode
SIST EN 15274:2009
Združene polnilne in tesnilne mase
-1.del:Specifikacija za toplo nanosljive tesnilne mase
SIST EN 14188-1:2005
Tesnilne in zalivne mase
-2.del:Specifikacija za hladne tesnilne mase
SIST EN 14188-2:2005
Polnilne in tesnilne mase za stike
– 3.del: Specifikacija za elastomerne tesnilne profile
SIST EN 14188:3:2006
Tesnilne mase za nekonstrukcijske stike v stavbah in na sprehajalnih površinah
– 4.del: Tesnilne mase za sprehajalne površine
SIST EN 15651-4:2013</t>
  </si>
  <si>
    <t>Toplotna izolativnost okna glede na tip vgrajenega stekla:       
Troslojno steklo Ug = 0,6 W/m2K       
Tipsko okovje Schüco Avantec SimplySmart. Odpiranje oken na Ventus z ročko, oziroma mehatronično odpiranje TipTronic.       
Upoštevati vse potrebne zaporne, tesnilne in zaključne elemente.
Barva konstrukcije RAL po izbiri projektanta, strikturno, metalik končni sloj.</t>
  </si>
  <si>
    <t>Vse stene na objektu se sistemsko prebarva z visoko-kvalitetnim latex mat premazom, primernim za zaščito in dekoracijo močno obremenjenih notranjih stenskih površin v  hodnikih, avlah, stopniščih javnih površin – šol., v barvnih tonih, skladno z načrtom opreme oz/ali barvne študije. Preko končnega sloja se izvede še brezbarvni zaščitni premaz, primeren za premazovanje visoko kakovostnih disperzijskih premazov.
Predvidena je novogradnja in rekonstrukcije obstoječega objekta, zato se zahteva oplesk, ki se lahko nanaša na različne površine in zagotavlja enakomeren ter enovit izgled, odpornost na pranje in razenje, pri čemer mora biti oplesk primeren za pleskanje:
- vseh vrst mineralnih ometov, novi in starih,
- vlakno cementnih plošč,
- betona,
- mavčno-kartonskih plošč,
- starih premazov.</t>
  </si>
  <si>
    <t>LASTNOSTI OPLESKA
- visoka pralnost
- odpornost na razenje
- ne vsebuje topil
- enostavno čiščenje
- odpornost na kemikalije
- široka izbira barvnih tonov</t>
  </si>
  <si>
    <t>TEHNIČNE KARAKTERISTIKE
Oplesk (premaz in zaščitni sloj) mora izpolnjevati skladno s standardom EN 13300:
- pralnost - odpornost na mokro abrazijo = 1. razred
- prekrivnost (v dveh, po potrebi v treh slojih) = 1. razred
- sijaj = mat
Osnovni barvni ton je bel, možnost niansiranja s pigmentnimi pastami, ki so primerne za barve na vodni osnovi, do 3% in z disperzijskimi barvami, ki so primerne za toniranje. Možnost nanašanja z valjčkom, čopičom ali z brizganjem.</t>
  </si>
  <si>
    <t>PRIPRAVA PODLAGE IN SLOJI
Izvajalec mora zagotoviti in izvesti ustrezno pripravo podlage, skladno z navodili sistemske rešitve proizvajalca premaza. Vsa potrebna dela in material je potrebno zajeti v ponudbeno ceno.</t>
  </si>
  <si>
    <t>Zahteva se:
1. Odstranitev praha, slabo vezanih delcev in druge nečistoče iz podlage.
a. stare opleske, ki odpadajo, se odstrani,
b. večje razpoke in poškodovane dele podlage, se z ustreznimi materiali na mineralni osnovi zapolni,
c. zdrave in ne-razpokane podlage, obarvane z gladkimi, sijajnimi ali polsijajnimi emajli ali diperzijskimi barvami se očisti in zbrusi.
2. Impregnacija:
a. Beton – izvesti globinsko impregnacijo,
a. apneno-cementni ometi, mavčno-kartonske plošče, več slojev vpojnih, nepralnih premazov, gladki, sijajni, pralni premazi – izvesti akrilno impregnacijo.
3. Glajenje – 2x kitanje s sistemskim kitom, z vmesnim in končnim brušenjem.
4. Končni premaz – minimalno 2x barvanje, pri neizpolnjevanju zahtevane prekrivnosti (1. razred ≥ 99,5% prekrivnost!) s ponudbo zagotoviti 3. Sloj.
5. Zaščitni sloj – sistemski zaščitni premaz, mat sijaj, ki ustreza podlogi navedeni v točki 4, brezbarvni zaključni premaz za zaščito močno obremenjenih, z disperzijskimi barvami prebarvanih notranjih stenskih površin.</t>
  </si>
  <si>
    <r>
      <t>Investicija na 1m</t>
    </r>
    <r>
      <rPr>
        <vertAlign val="superscript"/>
        <sz val="11"/>
        <color theme="1"/>
        <rFont val="Arial Narrow"/>
        <family val="2"/>
        <charset val="238"/>
      </rPr>
      <t>2</t>
    </r>
    <r>
      <rPr>
        <sz val="11"/>
        <color theme="1"/>
        <rFont val="Arial Narrow"/>
        <family val="2"/>
        <charset val="238"/>
      </rPr>
      <t xml:space="preserve"> neto tlorisne površine:</t>
    </r>
  </si>
  <si>
    <r>
      <t>Investicija na 1m</t>
    </r>
    <r>
      <rPr>
        <vertAlign val="superscript"/>
        <sz val="11"/>
        <color theme="1"/>
        <rFont val="Arial Narrow"/>
        <family val="2"/>
        <charset val="238"/>
      </rPr>
      <t>2</t>
    </r>
    <r>
      <rPr>
        <sz val="11"/>
        <color theme="1"/>
        <rFont val="Arial Narrow"/>
        <family val="2"/>
        <charset val="238"/>
      </rPr>
      <t xml:space="preserve"> bruto tlorisne površine:</t>
    </r>
  </si>
  <si>
    <t xml:space="preserve"> patch panel za 24 Snap-in konektorjev, 19ˇ, 1HU, z izvlečnim mehanizmom                  kom 4</t>
  </si>
  <si>
    <t>digitalni termostat s tipalom                         kom 1</t>
  </si>
  <si>
    <t>hladilna enota                                              kom 1</t>
  </si>
  <si>
    <t>vgradnja aktivna oprema za optiko                   kpl 1</t>
  </si>
  <si>
    <t>varjenje optičnega vlakna                                 kom 10</t>
  </si>
  <si>
    <t>optični adapter  LC duplex, MM                  kom  1</t>
  </si>
  <si>
    <t>prenapetostni odvodniki.275V, 5kA               kom 4</t>
  </si>
  <si>
    <t>stikalo SS116, na šini, Eti Izlake                         kom 1</t>
  </si>
  <si>
    <t>tlaki (parket in keramika)</t>
  </si>
  <si>
    <t>sanitarni elementi</t>
  </si>
  <si>
    <t>vrata</t>
  </si>
  <si>
    <t>opečni zid</t>
  </si>
  <si>
    <t>Kitanje betonskih stropov z disperzijskim kitom z izravnavo stikov, kitanje vidnik površin AB stebrov in stopnišča 2x - brušenje, kitanje, brušenje, kitanje.</t>
  </si>
  <si>
    <r>
      <rPr>
        <b/>
        <sz val="10"/>
        <rFont val="Arial Narrow"/>
        <family val="2"/>
        <charset val="238"/>
      </rPr>
      <t>Priprava gradbišča</t>
    </r>
    <r>
      <rPr>
        <sz val="10"/>
        <rFont val="Arial Narrow"/>
        <family val="2"/>
        <charset val="238"/>
      </rPr>
      <t>; ograditev območja predvidenih del s primerno oviro, priprava območij za deponiranje materiala, ipd.</t>
    </r>
  </si>
  <si>
    <t>Izpolniti vse zahteve iz načrta gradbišča in varnostnega načrta! Vključno z vsemi ostalimi stroški za organizacijo gradbišča, zavarovanje gradbišča in ostale zakonske zahteve. Zogatavljanje nemotega dostopa v obstoječ objekt.</t>
  </si>
  <si>
    <t>Izdelava, dobava in montaža aluminijastega stavbnega pohištva iz sistema Schüco. Uporaba tehnično sistemske rešitve opisane v nadaljevanju po posameznih postavkah in karakteristikah  proizvajalca sistema Schüco za vse vgrajene elemente. Proizvod mora biti izdelan po navodilih proizvajalca, skladno s sistemskimi priročniki in skladno z veljavnimi harmoniziranimi standardi.                                                                                            
Zaključki na gradbene elemente, morajo biti izvedeni, znotraj paro-nepropustni, zunaj pa paro-propustni in vodotesni (izvedeni po smernicah RAL montaže).                                                                                                                   V ceni vseh postavk, morajo biti zajeta vsa dela, dobava in montaža, osnovni material, steklo, pritrdilni in tesnilni material, okovje, zapiralno okovje ter material za vse zaključke. Izvajalec mora vse mere preveriti na licu mesta in izdelati ustrezno tehnično dokumentacijo in delavniške risbe v skladu z dogovorom s projektantom.</t>
  </si>
  <si>
    <t>V montažnih predelnih stenah  je potrebno upoštevati dodatne jeklene konstrukcijske ojačitve iz načrta gradbenih konstrukcij. Ojačitve kot naprimer jekleni stebri v stenah, jeklene nosilne ojačitve vratnih in okenskih okvirjev.</t>
  </si>
  <si>
    <t>Dela je treba izvajati po določilih veljavnih normativov in skladno z obveznimi standardi
Pri izvedbi je treba upoštevati tudi navodila proizvajalca materiala, ki se uporablja pri izvedbi.
Delo obrtnika obsega:
dobavo vsega osnovnega in pomožnega materiala;
prevoz materiala na objekt, z nakladanjem, razkladanjem, skladiščenjem in prenosi na objektu;
čiščenje izdelkov oz. podlog pred pričetkom del;
nanašanje osnovnih in končnih premazov z vsemi med fazami;
čiščenje prostorov in izdelkov po opravljenem delu in zaščita do predaje naročniku;
vsa dela v delavnici in na objektu z vsemi dajatvami;
vsa dela in ukrepi po predpisih varstva pri delu.</t>
  </si>
  <si>
    <t>Podlaga za izvedbo so delavniški načrti, izdelani iz strani izvajalca in potrjeni iz strani OVP, OPA. Podlaga za izvedbo delavniških načrtov so sheme iz posamičnih načrtov. Za zamude pri izdelavi detajlov, ki jih izvajalec zagreši zaradi
izvedbenih načrtov, ki ne ustrezajo popisu del ali zaradi zavlačevanja z izdelavo delavniških načrtov, izvajalec ne more zahtevati podaljšanje roka za dokončanje del. Obveza izvajalca je, da potrebno delavniško dokumentacijo pravočasno predloži v kontrolo in potrditev OPA, OVP in ON, izroči vsem trem navedenim osebam dokončno potrjene načrte, ter potrebni čas za izdelavo in potrditev upošteva v terminskem planu. V primeru nejasnosti je izvajalec del oz. ponudnik, že v času izdelovanja ponudbe dolžan postaviti OVP zahtevo po pojasnitvi na način, ki je v skladu z izvajanjem javnega razpisa. Izmere so izvedene skladno z GN normami.</t>
  </si>
  <si>
    <t>PREDELNA STENA -  dvojna podkonstrukcija 2x C100, dvojna obloga W115</t>
  </si>
  <si>
    <t>fiksna zasteklitev</t>
  </si>
  <si>
    <t>Schueco ADS 80 FR 30;</t>
  </si>
  <si>
    <t xml:space="preserve">Sestava po detajlih - glej list </t>
  </si>
  <si>
    <t>paneli sestavljeni iz zasteklitve, fiksno steklo, 1x dvokrilnih vrat</t>
  </si>
  <si>
    <t>površina neto</t>
  </si>
  <si>
    <t>delno rušenje parapeta okna</t>
  </si>
  <si>
    <t>SD 02 - požarna zasteklitev - učilnica proti hodniku</t>
  </si>
  <si>
    <t>paneli sestavljeni iz zasteklitve, fiksno steklo, nadsvetloba, obsvetloba, 1x enokrilna vrata</t>
  </si>
  <si>
    <t xml:space="preserve">Vključno z vsem pritrdilnim materialom, kljukami, cilindrično ključavnico in centralnim ključem. </t>
  </si>
  <si>
    <t>SD 04 - požarna zasteklitev - učilnica proti hodniku</t>
  </si>
  <si>
    <t>NO-07 - fasadno okno S fasade - 2. nadstropje - učilnica učno podjetje / inkubator</t>
  </si>
  <si>
    <t>okno, dimenzij 250/280cm, (1kos=7,00m2), št. kos:1</t>
  </si>
  <si>
    <t>okna</t>
  </si>
  <si>
    <t>zračna plast</t>
  </si>
  <si>
    <t>PREDELNA STENA - enojna podkonstrukcija C50, dvojna obloga W112</t>
  </si>
  <si>
    <t>Dobava, montaža in izdelava pregradna stena z oznako PZ 01, debeline 10cm, po načrtu PZI.</t>
  </si>
  <si>
    <t xml:space="preserve"> - 5 cm Mineralna volna, utreza zahtevam, SIST EN 13162 λD = 0,032 W/Mk;A1 po SIST EN 13501-1; kot naprimer URSA TSP; kovinska podkonstrukcija C50</t>
  </si>
  <si>
    <t>Dobava, montaža in izdelava pregradna stena z oznako PZ 04, debeline 25cm, po načrtu PZI.</t>
  </si>
  <si>
    <t>FINALNI TLAK V PROSTORIH - GUMA:  (npr. NORA Nora Crossline 0882)</t>
  </si>
  <si>
    <t>Izvedba izravnave podlage z izravnalno maso minimalne deb. 2mm  in lepilo  po navodilih proizvajalca, vključno z predpremazom.</t>
  </si>
  <si>
    <t>FINALNI TLAK V UČNEM PODJETJU</t>
  </si>
  <si>
    <t>VOGALNI ZAKLJUČKI - ALU profil
Dobava in vgranja zaključnega profila med tlakom in steno. Kot npr. Küffner G60-8, aluminij, prašno barvan RAL 1019
pričvrstitev s pomočjo posebnega montažnega lepila na ravno in čisto površino.
Vključno z vsemi deli in materialom.</t>
  </si>
  <si>
    <t>STENSKA AKUSTIČNA OBLOGA</t>
  </si>
  <si>
    <t>Dobava, montaža in izdelava stenske obloge kot npr. Heradesign Acoustic po načrtu PZI.</t>
  </si>
  <si>
    <r>
      <t xml:space="preserve"> - 5 cm Mineralna volna, utreza zahtevam, SIST EN 13162 λD = 0,032 W/Mk;A1 po SIST EN 13501-1; specifična masa mineralne volne minimalno 50kg/m</t>
    </r>
    <r>
      <rPr>
        <vertAlign val="superscript"/>
        <sz val="10"/>
        <rFont val="Arial Narrow"/>
        <family val="2"/>
        <charset val="238"/>
      </rPr>
      <t>3</t>
    </r>
    <r>
      <rPr>
        <sz val="10"/>
        <rFont val="Arial Narrow"/>
        <family val="2"/>
        <charset val="238"/>
      </rPr>
      <t>; kovinska podkonstrukcija C50</t>
    </r>
  </si>
  <si>
    <t>Skladno s splošnimi navodili -  kitanje, brušenje in 3-kratno slikanje opečnih sten s kakovostno pralno disperzijsko barvo in končnim slojem za bolj obremenjene notranje stenske površine, pralno po EN 13300, dobro pokrivno, z vsemi preddeli, transporti in potrebnim materialom - SKLADNO Z NAVODILI, VKLJUČNO S PRIPRAVO POVRŠINE! Produkt, kot npr.: STO Piccolo L0228 ali L0226 - glej pozicijske načrte</t>
  </si>
  <si>
    <t>Skladno s splošnimi navodili - kitanje, brušenje in slikanje sten iz mavčno kartonskih plošč, s kakovostno pralno disperzijsko barvo in konllnim slojem za bolj obremenjene notranje stenske površine, pralno po EN 13300, dobro pokrivno, z vsemi preddeli, transporti in potrebnim materialom - SKLADNO Z NAVODILI, VKLJUČNO S PRIPRAVO POVRŠINE! Produkt, kot npr.: STO Piccolo L0228 ali L0226 - glej pozicijske načrte</t>
  </si>
  <si>
    <t>Dvakratno slikanje  stropov iz AB plošč, s kakovostno pralno disperzijsko barvo za bolj obremenjene notranje stenske in stropne površine, pralno po EN 13300, dobro pokrivno, z vsemi preddeli, transporti in potrebnim materialom - brez latex sloja. Barva po barvni študiji. Vsi prostori v barvi RAL 1013, sanitarije v barvi RAL 9011.</t>
  </si>
  <si>
    <t>naravoslovna učilnica, 1 komad</t>
  </si>
  <si>
    <t xml:space="preserve"> -  plošče Heradesign, zagotoviti različni nabor končne strukture - zagotoviti možnost nabora končne strukture PLANO, MICRO, SUPERFINE in FINE, glede na akustične zahteve prostora. V različnih barvah po RAL lestvici ali natur - projektant si pridržuje pravico do spremembe pozicije, obdelave in barve posameznih plošč. Izvajalec je dolžan pripraviti akustično preverbo prostorov - izračun akustike ene učilnice. Heradesign obloga se izvede 80 cm nad tlemi. Na spodnji strani se ne podkonstukciji izvede gradbene plošče, kot npr. Knauf Diamant</t>
  </si>
  <si>
    <t>Knauf Diamant</t>
  </si>
  <si>
    <t>Rezanje obstoječega estriha za izvedbo talnih instalacij v debelini 6cm ter širini do 10 cm. Ocena</t>
  </si>
  <si>
    <t>Dodatek za šivanje estrihov</t>
  </si>
  <si>
    <t>Grobo brušenje estrihov, grobo in fino čiščenje s sesanjem prašnih delcev ter izdelava izravnalne mase z ustreznim prednamazom. Masa primerna za izvedbo od 5-20mm.</t>
  </si>
  <si>
    <r>
      <t xml:space="preserve">Dobava in montaža homogene 1 slojne talne obloge iz kavčuka ( kot npr.NORAMENT 926 GRANO col. 0882 ) v ploščah. 3,50 mm. površina talne obloge je posebne 3 D izbočene kubične  strukture, monolitno čista barva . Talna obloga mora ustrezati smernicami RAL UZ 120, požarna varnost :DIN 4102-B1 oz. EN 13 501-1-Cfl S1 - nezalepljeno oziroma B fl S1 - zalepljeno na mineralno podlago , ognjevarnost, talna obloga ne sprošča  pri gorenju toksičnih plinov po DIN 53 436   DIN 51130-R10 varnost zdrsa, trdnost po ISO 7619 82 shore A, odpornost proti obrabi po ISO 4649, postopek A 115 mm3.  barva po izbiri arhitekta.talna obloga se polaga na stik , brez varjenja (vroče , hladno) , </t>
    </r>
    <r>
      <rPr>
        <b/>
        <sz val="10"/>
        <rFont val="Arial Narrow"/>
        <family val="2"/>
        <charset val="238"/>
      </rPr>
      <t>talna obloga mora imeti krovni ekološki certifikat RAL UZ 120 ter  Modri angel ; talna obloga je tovarniško brez dodatnih zaščitnih premazov in se jo vzdržuje z poliranjem , brez dodatnih zaščitnih premazov</t>
    </r>
    <r>
      <rPr>
        <sz val="10"/>
        <rFont val="Arial Narrow"/>
        <family val="2"/>
        <charset val="238"/>
      </rPr>
      <t xml:space="preserve">; stiki oblog brez dodatnega varjenja - bakteriološka ustreznost spoja . v ceno vključeno osnovno , začetno poliranje talne obloge  Polaganje po navodilu proizvajalca. </t>
    </r>
  </si>
  <si>
    <t>Izvedba izravnave podlage (CEMENTNI ESTRIH) z izravnalno maso minimalno 2mm kot npr SCHONOX ZM   in lepilo SCHONOX EMICLASSIC   po navodilih proizvajalca, vključno z predpremazom.</t>
  </si>
  <si>
    <t xml:space="preserve">kinete, (širina 20 cm )talne doze  v katere poredhodno vstavljene kovinske police z napeljavami , vse čvrsto pritrjeno  na podlago; cevi moraj o biti min 2cm pod zgornjim robom estriha , sledi premazanje kpl.  površine z epoksidno smolo ep 30 za učvrstitev, nanos predpremaza SCHONOX SHP , nanos debeloslojne mase  SCHONOX  RR; po poravnani kineti se izvede utrditveni epoksidneio premaz ep 30 v širino 15 cm od stika levo , desno ter polaganje armirne mrežice iz steklenega voala </t>
  </si>
  <si>
    <t>Sestava po detajlih - glej list SD, okvir in podboj v barvi pločevine LGM vzorec HR125</t>
  </si>
  <si>
    <t>Dobava in montaža  obrobe višine10,0 cm , v osnovnem materialu ,  barvi kot gornja gumasta obloga  NORA CROSSLINE 0882 , robni stik stena tla z spec. 1 K PUR fugirno maso - "hladni var"  noraplan v barvi 6455, zaključek z ALU profilom. Radij zaokrožnice pri zapogibu iz horizontale v vertikalo min 15 mm.</t>
  </si>
  <si>
    <t>Schueco AWS 75. SI; Ucw &lt; 1,0 W/m2K</t>
  </si>
  <si>
    <t>1x  -  ADS 80 FR 30, enokrilna vrata, 100/220</t>
  </si>
  <si>
    <t>Izdelava, dobava in izvedba barvne tapete v učilnicah na obstoječe opečne stene. Tapeta izdelana z individualnim UV tiskom po barvni študiji arhitekture, vodoodporna in pralna. 
Priprava podlage, izravnava stene, tapeciranje, zaščita s prozorno disperzijsko barvo.</t>
  </si>
  <si>
    <t>Barvanje obtoječih grelnih teles - radiatorjev.
Izvedba prašnega barvanja radiatorjev, vključno z demontažo, montažo in transportom v delavnico za barvanje. Barva po barvni študiji - RAL 1013. 
OCENA na KOS</t>
  </si>
  <si>
    <t>odstranitev obstoječih grelnih teles - radiatorjev</t>
  </si>
  <si>
    <t>Notranja okenska polica iz teraco plošče, izdelana po vzoru na obstoječe, dolžine 2,5 m</t>
  </si>
  <si>
    <t>Multimedijska oprema ni predmet  tega popisa.</t>
  </si>
  <si>
    <t>Opomba:</t>
  </si>
  <si>
    <t xml:space="preserve">SKUPAJ                    </t>
  </si>
  <si>
    <t>dobava in montažanovih podometnih reglatorjev glasnosti vgrajenih v PPk kanal, za tablo</t>
  </si>
  <si>
    <t>dobava in montažanovih podometnih reglatorjev glasnosti</t>
  </si>
  <si>
    <t>odstranitev nadometnih obstoječih regulatorjev glasnosti</t>
  </si>
  <si>
    <t>Globoka doza Fi 60 za regulatorje, podometno</t>
  </si>
  <si>
    <t>dobava in  montaža podometne vtičnice z  Audio priključkom (stereo), komplet z dozo, komplet z dolbenjem zidu</t>
  </si>
  <si>
    <t>dobava in  montaža podometne vtičnice z  Audio priključkom (mono), komplet z dozo, komplet z dolbenjem zidu</t>
  </si>
  <si>
    <t xml:space="preserve">dobava in  montaža novega nadometnega zvočnika, splošno ozvočenje,  enakega kot so obstoječi, komplet </t>
  </si>
  <si>
    <t xml:space="preserve">prestavitev obstoječega zvočnika, komplet </t>
  </si>
  <si>
    <t xml:space="preserve">prestavitev obstoječega vodnika v novo cev JC16 , komplet </t>
  </si>
  <si>
    <t>Instalacijska cev JC16 , komplet z dolbenjem zidu, stropa,s polaganjem in ponovno poravnavo</t>
  </si>
  <si>
    <t>Odstranitev obstoječe nadometne instalacije  - prestavitev v podometno, komplet</t>
  </si>
  <si>
    <t>ozvočenje je deloma obstoječe</t>
  </si>
  <si>
    <t>OZVOČENJE</t>
  </si>
  <si>
    <t>odstranitev obstoječih projektorjev</t>
  </si>
  <si>
    <t xml:space="preserve">prestavitev priključkov za projektor iz stropa na steno nad tablo, komplet z materialom  </t>
  </si>
  <si>
    <t xml:space="preserve">prestavitev obstoječe ure, komplet </t>
  </si>
  <si>
    <t>el.ure so obstoječe</t>
  </si>
  <si>
    <t>EL.URE</t>
  </si>
  <si>
    <t>Dobava in montaža javljalnikov, hup</t>
  </si>
  <si>
    <t>Instalacijska cev JC16 v betonu, komplet z dolbenjem zidu, stropa,s polaganjem in ponovno poravnavo</t>
  </si>
  <si>
    <t>Dobava in položitev vodnika NYM 2x1,5mm2Cu, položen v JC cevi v steni</t>
  </si>
  <si>
    <t>Dobava in položitev vodnika IY(St)Y 2x2x0,8mm-Bd (rdeč), položen v JC cevi v steni ali stropu</t>
  </si>
  <si>
    <t>Označevalna plošča ROČNI JAVLJALNIK, rdeče barve z belim simbolom,125mm x 125mm</t>
  </si>
  <si>
    <t>Pridržalni elektromagnet; EM, 24V
elektromagnet za pridržanje vrat, 100kg držalne sile, s tipko za deblokado magneta</t>
  </si>
  <si>
    <t>adresabilna Sirena 24V za  notranjo montažo(rdeča),102dB  nizka 63mm</t>
  </si>
  <si>
    <t>adresabilni optično dimni javljalnik, zaznava dima na principu foto - optike nastavljiv tudi kot izolator linije, Ø 90 x 31mm (h), požarni centrali posreduje informacije  o nivoju zaprašenosti,  v načinu pregleda omogoča preko led indikatorja prikaz adrese javljalnika, v načinu delovanja pa led indikator prikazuje stanje javljalnika</t>
  </si>
  <si>
    <t>Adresni ročni javljalnik požara; Siemmens ali podobno
z izolatorjem in pleksi zaščito</t>
  </si>
  <si>
    <t xml:space="preserve">
Garancijska doba za AKU baterije mora biti najmanj 24 mesecev !   Požarna centrala in prenos signala zajeta v 2. fazi. Oprema Siemmens ali podobna</t>
  </si>
  <si>
    <t>Aktivna oprema za WiFi dostopne točke,  je obstoječa.</t>
  </si>
  <si>
    <t>prestavitev obstoječe instalacije za Wifi dostop iz nadometne v podometno komplet z dolbenjem in poravnavo, l=8m</t>
  </si>
  <si>
    <t>Dobava in montaža kabelske police , komplet z pritrdilnim priborom  in ozemljitvami, PK100 s pokrovom</t>
  </si>
  <si>
    <t xml:space="preserve">Dobava in montaža kabelske police , komplet z pritrdilnim priborom  in ozemljitvami, PK100 </t>
  </si>
  <si>
    <t xml:space="preserve">dobava in položitev JC 23  v steni </t>
  </si>
  <si>
    <t>dobava in položitev JC 16  v steni in stropu</t>
  </si>
  <si>
    <t>Izvod  za komunikacijsko vtičnico z vodnikom F/UTP cat6A, položenim v talnem kanalu oz. IC</t>
  </si>
  <si>
    <t>prevezava v obstoječi komunikacijski omari</t>
  </si>
  <si>
    <t>Predelava obstoječih komunikacijskih priključkov iz nadometne v podometno verzijo, komplet, z dolbenjem zidu in ponovno poravnavo</t>
  </si>
  <si>
    <t>glavna komunikacijska in etažna komunikacijska omara sta obstoječi.</t>
  </si>
  <si>
    <t xml:space="preserve">SKUPAJ   RAZDELILCI                       </t>
  </si>
  <si>
    <t>priklop novega  dovoda do etažnega razdelilca</t>
  </si>
  <si>
    <t xml:space="preserve"> varovalka 3x32A       kom 1</t>
  </si>
  <si>
    <t>Predelava obst.  razdelilca Rg,  vgradnja dodatne opreme:</t>
  </si>
  <si>
    <t>Odstranitev obstoječega etažnega razdelilca , komplet</t>
  </si>
  <si>
    <t>prenapetostni odvodniki.275V, 10kA               kom 4</t>
  </si>
  <si>
    <t xml:space="preserve"> instal. odklopnik Etimat 6/20A                       kom 3</t>
  </si>
  <si>
    <t xml:space="preserve"> instal. odklopnik Etimat 6/16A                       kom 10</t>
  </si>
  <si>
    <t>glavno stikalo SV463 na šini Eti Izlake                                      kom 1</t>
  </si>
  <si>
    <t>Dobava in montaža etažnega razdelilca R-1N  pločevinasta omarica z vrati, dimezij 590x640x250mm,vgrajena podometno s tipsko ključavnico,  opremljenega z opremo po enopolni shemi</t>
  </si>
  <si>
    <t>LED dioda na ohišju razdelilca za oznako napetosti - rdeča   kom 3</t>
  </si>
  <si>
    <t>signalna svetilka na šini - zelena                                 kom 8</t>
  </si>
  <si>
    <t>tipka na šini za izklop - rdeča, Eti Izlake                         kom 1</t>
  </si>
  <si>
    <t>tipka na šini za vklop - črna, Eti Izlake                         kom 1</t>
  </si>
  <si>
    <t xml:space="preserve"> instal. odklopnik Etimat 6/10A                                    kom 8</t>
  </si>
  <si>
    <t>kontaktor R25-20 Eti                                                         kom 1</t>
  </si>
  <si>
    <t>stikalo FID440, Id=0,03A Eti Izlake                                      kom 1</t>
  </si>
  <si>
    <t>Dobava in montaža razdelilca naravoslovne učilnice, R-1N-nr  plastična podometna trovrstna omarica za 3x12elementov, prozorna vrata, dimezij 320x560x90mm, opremljenega z opremo po enopolni shemi</t>
  </si>
  <si>
    <t>Na vratih razdelilca je tipska ročica s tritočkovnim zapiranjem - tipsko ključavnico.. Na notransnji strani vrat je žep za načrte.</t>
  </si>
  <si>
    <t>Dovodni in odvodni kabli so na zgornji strani etažnih razdelilecev, za razdellilce v učilnicah so dovodi spodaj in zgoraj</t>
  </si>
  <si>
    <t>etažni razdelilci so kovinski podometne izvedbe, z vrat, razdelilci v učilnicah so plastičnii.</t>
  </si>
  <si>
    <t>Priklopi ozemljitev</t>
  </si>
  <si>
    <t>Izvod za izenačevanje potenciala z vodnikom H07V-K-rz 4 mm2Cu  položenim delno v parapetnem lkanalu, delno v cevi  l= 6m</t>
  </si>
  <si>
    <t xml:space="preserve">  enofazna šuko po vtič v PPK -trojna , komplet z dozo-bela</t>
  </si>
  <si>
    <t xml:space="preserve">  enofazna šuko podometna vtičnica,šolska varnostna, odporno na udarce-dvojna, komplet z dozo-bela, IP2</t>
  </si>
  <si>
    <t>Dobava in montaža PVC kolena 90  za napajalni kanal za razvod instalacije- dvoprekatni, dimenzij 100x38mm , komplet , Legrand ali podobno, komplet z dolbenjem zidu in ponovno poravnavo</t>
  </si>
  <si>
    <t>Dobava in montaža PVC vertikalnega napajalnega kanala za razvod instalacije- dvoprekatni, dimenzij 100x38mm , komplet , Legrand ali podobno, komplet z dolbenjem zidu in ponovno poravnavo</t>
  </si>
  <si>
    <t>Dobava in montaža PVC talnega profila za talni razvod instalacije tip 896.68 - dvoprekatni, dimenzij 100x38mm , komplet z pritrdilnimi elementi, Legrand ali podobno, dolbenje tal in poravnava je zajeto v popisu arhitekture</t>
  </si>
  <si>
    <t xml:space="preserve">  enofazna šuko vgradna vtičnica, bela, tip Mosaic          kom 6</t>
  </si>
  <si>
    <t>Dobava in montaža talne doze (tip4) - plastični vložek za višino montaže 75mm, za 18modulov,komplet z praznimi namestitvenimi dozami,  komplet s pokrovom za gumo,barva po izbiri arhitekta in vgrajeno opremo, komplet, Legrand ali podobno, komplet z nastavitvijo višine</t>
  </si>
  <si>
    <t>Dobava in montaža talne doze osnovna enota  tip 896.36 za vgradnjo v tla, komplet, Legrand ali podobno</t>
  </si>
  <si>
    <t>Dobava in montaža kabelske police , komplet z obešalnim priborom, konzolami in ozemljitvami, PK100</t>
  </si>
  <si>
    <t>dobava in montaža nadometnega plastičnega parapetnega kanala ELBA ali podobni dvoprekatni 110/50mm, komplet s pokrovom in končnimi elementi, l=1,0m</t>
  </si>
  <si>
    <t>dobava in montaža nadometnega plastičnega parapetnega kanala ELBA ali podobni dvoprekatni 110/50mm, komplet s pokrovom in končnimi elementi, l=2,0m</t>
  </si>
  <si>
    <t xml:space="preserve">dobava in položitev vodnika   NYM 5 x 10mm2Cu  </t>
  </si>
  <si>
    <t xml:space="preserve">dobava in položitev vodnika   NYM 5 x4mm2Cu  </t>
  </si>
  <si>
    <t>prestavitev obstoječih stikal za žaluzije, komplet z materialom</t>
  </si>
  <si>
    <t>odstranitev obstoječih vtičnic in poravnava</t>
  </si>
  <si>
    <t>odstranitev obstoječe instalacije in poravnava</t>
  </si>
  <si>
    <t xml:space="preserve">Drobni montažni material, transport in manipulacijski stroški </t>
  </si>
  <si>
    <t xml:space="preserve">SKUPAJ  RAZSVETLJAVA                         </t>
  </si>
  <si>
    <t xml:space="preserve">pregled varnostne razsvetljave </t>
  </si>
  <si>
    <t xml:space="preserve">dolbenje obstoječega stropa za polaganje cevi in ponovna poravnava, predvideno </t>
  </si>
  <si>
    <t>dolbenje obstoječih zidov za polaganje cevi in ponovna poravnava</t>
  </si>
  <si>
    <t>Demontaža obstoječih stikal, z odvozom na deponijo</t>
  </si>
  <si>
    <t>Demontaža obstoječih svetil, z odvozom na deponijo</t>
  </si>
  <si>
    <t>Stropna svetilka zasilne, oz. varnostne razsvetljave, moči 1.7W, temperatura svetlobe 4000K, v trajnem spoju, IP40. S priborom za montažo in priklop in piktogramom za smer umika
Energetska izkaznica: A+, Garancijska doba: 5 let
Enakovredno ali boljše kot:
Proizvajalec: LINERGY
Tip: LYRA</t>
  </si>
  <si>
    <t>V3</t>
  </si>
  <si>
    <t>Stropna svetilka zasilne, oz. varnostne razsvetljave, moči 0.8W, temperatura svetlobe 4000K, v pripravnem spoju, IP42. S priborom za montažo in priklop
Energetska izkaznica: A+; Garancijska doba: 5 let
Enakovredno ali boljše kot:
Proizvajalec: LINERGY
Tip: VIALED</t>
  </si>
  <si>
    <t>V1</t>
  </si>
  <si>
    <t>S2</t>
  </si>
  <si>
    <t>Viseča svetilka dolžine 3082mm, DPR optika, moči 71W, temperatura svetlobe 3000K, FO, IP20, bele barve. S priborom za montažo in priklop.
Energetska izkaznica: A++, Garancijska doba proizvajalca: 7 let
Proizvajalec: INTRA
Tip: GYON</t>
  </si>
  <si>
    <t>S1.1</t>
  </si>
  <si>
    <t>dobava svetilk  -Proizvajalec: Intra ali enakovredno podobno</t>
  </si>
  <si>
    <t>RAZSVETLJAVA</t>
  </si>
  <si>
    <t>I</t>
  </si>
  <si>
    <t>NEPREDVIDENO</t>
  </si>
  <si>
    <t>IX.</t>
  </si>
  <si>
    <t>MOČ- RAZDELILCI</t>
  </si>
  <si>
    <t>SREDNJA TRGOVSKA ŠOLA</t>
  </si>
  <si>
    <t>S7</t>
  </si>
  <si>
    <t>Viseča svetilka premera 400mm, SOP optika, moči 36W, temperatura svetlobe 3000K, FO, IP20, bele barve. S priborom za montažo in priklop
Energetska izkaznica: A++,Garancijska doba: 7 let
Proizvajalec: INTRA
Tip: LONA</t>
  </si>
  <si>
    <t>S8</t>
  </si>
  <si>
    <t>Viseča dekorativna svetilka, SOP optika, moči 11W, temperatura svetlobe 3000K, FO, IP20, črne barve. S priborom za montažo in priklop
Energetska izkaznica: A++, Garancijska doba: 7 let
Proizvajalec: INTRA, Tip: ZOE</t>
  </si>
  <si>
    <t>S9.1</t>
  </si>
  <si>
    <t>Viseča dekorativna lesena sestavljena svetilka premera 600mm, moči 15W, temperatura svetlobe 3000K, FO, IP20. S priborom za montažo in priklop
Energetska izkaznica: A+; Garancijska doba: 5 let
Enakovredno ali boljše kot:
Proizvajalec: DAVID TRUEBRIDGE
Tip: CORAL</t>
  </si>
  <si>
    <t>S9.2</t>
  </si>
  <si>
    <t>Viseča dekorativna lesena sestavljena svetilka premera 800mm, moči 15W, temperatura svetlobe 3000K, FO, IP20. S priborom za montažo in priklop
Energetska izkaznica: A+, Garancijska doba: 5 let
Enakovredno ali boljše kot:
Proizvajalec: DAVID TRUEBRIDGE
Tip: CORAL</t>
  </si>
  <si>
    <t xml:space="preserve">SKUPAJ   RAZSVETLJAVA                         </t>
  </si>
  <si>
    <t>Dobava in montaža talne doze (tip1) - plastični vložek za višino montaže 75mm, za 12modulov,komplet z praznimi namestitvenimi dozami,  komplet s pokrovom za gumo,barva po izbiri arhitekta in vgrajeno opremo, komplet, Legrand ali podobno, komplet z nastavitvijo višine</t>
  </si>
  <si>
    <t xml:space="preserve">  enofazna šuko vgradna vtičnica, bela, tip Mosaic          kom 5</t>
  </si>
  <si>
    <t xml:space="preserve">  komunikacijska vtičnica RJ45, bela, tip Mosaic          kom 2</t>
  </si>
  <si>
    <t>Dobava in montaža talne doze (tip3) - plastični vložek za višino montaže 75mm, za 18modulov,komplet z praznimi namestitvenimi dozami,  komplet s pokrovom za gumo,barva po izbiri arhitekta in vgrajeno opremo, komplet, Legrand ali podobno, komplet z nastavitvijo višine</t>
  </si>
  <si>
    <t xml:space="preserve">  enofazna šuko vgradna vtičnica, bela, tip Mosaic          kom 7</t>
  </si>
  <si>
    <t xml:space="preserve">  komunikacijska vtičnica RJ45, bela, tip Mosaic          kom 4</t>
  </si>
  <si>
    <t>Dobava in montaža UPS napajalnika za komunikacijsko omaro, -vgradni panelni230V, 2 kVA, komplet z opremo in zagonom</t>
  </si>
  <si>
    <t>Dobava in montaža razdelilcaračunalniške učilnice, R-2N-ru3  plastična podometna trovrstna omarica za 3x18modulov, prozorna vrata, dimezij 425x610x90mm, opremljenega z opremo po enopolni shemi</t>
  </si>
  <si>
    <t xml:space="preserve"> instal. odklopnik Etimat 6/10A                                    kom 12</t>
  </si>
  <si>
    <t>signalna svetilka na šini - zelena                                 kom 12</t>
  </si>
  <si>
    <t>Dobava in montaža etažnega razdelilca R-2N  pločevinasta omarica z vrati, dimezij 590x640x250mm,vgrajena podometno s tipsko ključavnico,  opremljenega z opremo po enopolni shemi</t>
  </si>
  <si>
    <t xml:space="preserve"> instal. odklopnik Etimat 6/20A                       kom 9</t>
  </si>
  <si>
    <t>Dobava in montaža prostostoječe  komunikacijske omarice za računalniške učilnice, dimenzij 600x600x2000mm, komplet z vrati in z opremo:</t>
  </si>
  <si>
    <t xml:space="preserve"> povezovalni kabel RJ45-RJ45, cat6+,screened, PVC, 1,0m kom 90</t>
  </si>
  <si>
    <t xml:space="preserve">  police                                         kom 1</t>
  </si>
  <si>
    <t>priklop vodnikov na novo omaro</t>
  </si>
  <si>
    <t>Izvod  med etažno komunikacijsko omaro in  novo kom omarico  z vodnikom F/UTP cat6A, položenim na KP, l= 25m</t>
  </si>
  <si>
    <t>Izvod  med etažno komunikacijsko omaro  in  novo omarico  z optičnim vodnikom FO 4 vlakna, 50/125um, OM 3, multimode, , položenim na KL,  l=25m</t>
  </si>
  <si>
    <t xml:space="preserve">Dobava in montaža kabelske police , komplet z pritrdilnim priborom  in ozemljitvami, PK200 </t>
  </si>
  <si>
    <t>Dobava in montaža kabelske police , komplet z pritrdilnim priborom  in ozemljitvami, PK200 s pokrovom</t>
  </si>
  <si>
    <t>REKAPITULACIJA VSEH DEL 
STŠ Maribor</t>
  </si>
  <si>
    <t>Izvedba tlaka iz iglane podloge. Dobava in polaganje talne obloge Tecsom z individualno grafiko. Polaganje po načrtu. Dobava in vgradnja.Izvedba tlaka iz Tekstilne talne obloge v ploščah, tip vlakna »cut pila« , 100 % PA , gostota, število  vlaken:  205.000 /m2, višina vlakna 3,4mm, kpl. debelina plošče 6,9mm, hrbtišče 100% recikliran pvc ojačana z stekelnimi vlakni , dimenzijska stabilnost po EN 986 manj kot  0,10%.  Dobava in polaganje talne obloge Tecsom z individualno grafiko,  kot npr. TECSOM 4090 DESIGN ; Polaganje po načrtu.</t>
  </si>
  <si>
    <t>SREDNJA TRGOVSKA ŠOLA MARIBOR</t>
  </si>
  <si>
    <t>2020/06</t>
  </si>
  <si>
    <t>Investicijsko vzdrževalna dela</t>
  </si>
  <si>
    <t>STrŠ MB - investicisko vzdrževalna dela V trakta</t>
  </si>
  <si>
    <t>Parc. št.: 870/5  vse k.o. 657 - Marobor GRAD</t>
  </si>
  <si>
    <t>maj 2020</t>
  </si>
  <si>
    <t>Srednja trgovsska šola Maribor</t>
  </si>
  <si>
    <t>Mladinska ulica 14</t>
  </si>
  <si>
    <t>SI - 2000 MARIBOR</t>
  </si>
  <si>
    <t>Ministrstvo za izobraževanje, znanost in šport</t>
  </si>
  <si>
    <t>Masarykova c. 16</t>
  </si>
  <si>
    <t>SI - 1000 LJUBLJANA</t>
  </si>
  <si>
    <t>NO-08 - fasadno okno V fasade - 1. nadstropje - naravoslovna učilnica</t>
  </si>
  <si>
    <t>okno, dimenzij 60/210cm, (1kos=1,26m2), št. kos:1</t>
  </si>
  <si>
    <t>P= 157 m2 neto</t>
  </si>
  <si>
    <t xml:space="preserve">Dobava in montaža univerzalne komunikacijske vtičnice-dvojne,  kategorije 6,  vgrajene v mizi </t>
  </si>
  <si>
    <t>7a.</t>
  </si>
  <si>
    <t>Odstranitev obstoječega etažnega razdelilca, prevezava obstoječih tokokrogov na nov razdelilec,komplet</t>
  </si>
  <si>
    <t>napajjalnik 230/24V=;100W                            kom 1</t>
  </si>
  <si>
    <t xml:space="preserve"> instal. odklopnik Etimat 6/4A                       kom 1</t>
  </si>
  <si>
    <t xml:space="preserve"> instal. odklopnik Etimat 6/10A                       kom 26</t>
  </si>
  <si>
    <t xml:space="preserve"> instal. odklopnik Etimat 6/16A                       kom 7</t>
  </si>
  <si>
    <t xml:space="preserve"> tipkalo za pogon platna podometno, komplet z dozo-belo</t>
  </si>
  <si>
    <t xml:space="preserve">  enofazna šuko podometna vtičnica,šolska varnostna, odporno na udarce-trojna, komplet z dozo-bela, IP20</t>
  </si>
  <si>
    <t xml:space="preserve">  enofazna šuko podometna vtičnica,šolska varnostna, odporno na udarce-dvojna, komplet z dozo-bela, IP20</t>
  </si>
  <si>
    <t>Dobava in montaža PVC talnega profila za talni razvod instalacije tip 896.69 - troprekatni, dimenzij 150x38mm , komplet z pritrdilnimi elementi, Legrand ali podobno, dolbenje tal in poravnava je zajeto v popisu arhitekture</t>
  </si>
  <si>
    <t>Dobava in montaža kabelske police , komplet z obešalnim priborom, konzolami in ozemljitvami, PK200</t>
  </si>
  <si>
    <t>15a.</t>
  </si>
  <si>
    <t>dobava in montaža nadometnega plastičnega parapetnega kanala ELBA ali podobni dvoprekatni 110/50mm, komplet s pokrovom in končnimi elementi, l=0,6m</t>
  </si>
  <si>
    <t>Viseča svetilka dolžine 1968mm, DPR optika, moči 35W, asimetrična, temperatura svetlobe 3000K, FO, IP20, bele barve. S priborom za montažo in priklop
Energetska izkaznica: A++; garancijska doba: 7 let
Proizvajalec: INTRA
Tip: GYON</t>
  </si>
  <si>
    <t>NARAVOSLOVNA UČILNICA</t>
  </si>
  <si>
    <t xml:space="preserve">A. </t>
  </si>
  <si>
    <t>SKUPAJ  NARAVOSLOVNA UČILNICA</t>
  </si>
  <si>
    <t xml:space="preserve">SREDNJA TRGOVSKA ŠOLA- </t>
  </si>
  <si>
    <t>ozvočenje je obstoječe</t>
  </si>
  <si>
    <t>podaljšanje obstoječih vodnikov za obstoječo omarico , komplet</t>
  </si>
  <si>
    <t>prestavitev obstoječe komunikacijske omarice  za inkubator , komplet</t>
  </si>
  <si>
    <t xml:space="preserve">Dobava in montaža univerzalne komunikacijske vtičnice-dvojne,  kategorije 6,  </t>
  </si>
  <si>
    <t>Odstranitev obstoječe instalacije vučilnici, komplet</t>
  </si>
  <si>
    <t xml:space="preserve"> instal. odklopnik Etimat 6/10A                       kom 15</t>
  </si>
  <si>
    <t>32.</t>
  </si>
  <si>
    <t xml:space="preserve">  enofazna šuko podometna vtičnica,šolska varnostna, odporno na udarce-trojna, komplet z dozo-bela, IP3</t>
  </si>
  <si>
    <t>18a.</t>
  </si>
  <si>
    <t>Dobava in montaža talne doze osnovna enota  tip 896.36 za vgradnjo v tla, komplet, Legrand ali podobno-</t>
  </si>
  <si>
    <t>12b.</t>
  </si>
  <si>
    <t>12a.</t>
  </si>
  <si>
    <t xml:space="preserve">dobava in položitev vodnika   NYM 5 x 16mm2Cu  </t>
  </si>
  <si>
    <t>SKUPAJ 3.FAZA</t>
  </si>
  <si>
    <t xml:space="preserve"> UČILNICA POSLOVNI INKUBATOR</t>
  </si>
  <si>
    <t>REKAPITULACIJA -1. nadstropje</t>
  </si>
  <si>
    <t>REKAPITULACIJA -2. nadstropje</t>
  </si>
  <si>
    <t>C1.</t>
  </si>
  <si>
    <t>C2.</t>
  </si>
  <si>
    <t>ELEKTRIČNE INŠTALACIJE 1.NADSTROPJE</t>
  </si>
  <si>
    <t>ELEKTRIČNE INŠTALACIJE 2.NADSTROPJE</t>
  </si>
  <si>
    <t xml:space="preserve">I. sklop </t>
  </si>
  <si>
    <t>VREDOST INVESTICIJE GOI DEL BREZ DDV:</t>
  </si>
  <si>
    <t>VREDOST INVESTICIJE GOI DEL Z DDV:</t>
  </si>
  <si>
    <t>Izvedba rušitve v nivoju 1.N; odstranjevanje tlakov, odstranitev opečnih zidov, sanitarnih elementov in vrat. 
Postavka mora zajemati vse odstranitve in rušitve potrebne za pripravo na gradanjo. Odvoz na stalno deponijo, vključno z vsemi taksami.</t>
  </si>
  <si>
    <t>Izvedba rušitve v nivoju 2.N; odstranjevanje tlakov, odstranitev opečnih zidov, sanitarnih elementov in vrat. 
Postavka mora zajemati vse odstranitve in rušitve potrebne za pripravo na gradanjo. Odvoz na stalno deponijo, vključno z vsemi taksami.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</si>
</sst>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3">
    <numFmt numFmtId="41" formatCode="_-* #,##0_-;\-* #,##0_-;_-* &quot;-&quot;_-;_-@_-"/>
    <numFmt numFmtId="44" formatCode="_-* #,##0.00\ &quot;€&quot;_-;\-* #,##0.00\ &quot;€&quot;_-;_-* &quot;-&quot;??\ &quot;€&quot;_-;_-@_-"/>
    <numFmt numFmtId="164" formatCode="_-* #,##0.00\ _€_-;\-* #,##0.00\ _€_-;_-* &quot;-&quot;??\ _€_-;_-@_-"/>
    <numFmt numFmtId="165" formatCode="#,##0\ &quot;SIT&quot;;\-#,##0\ &quot;SIT&quot;"/>
    <numFmt numFmtId="166" formatCode="#,##0\ &quot;SIT&quot;;[Red]\-#,##0\ &quot;SIT&quot;"/>
    <numFmt numFmtId="167" formatCode="_-* #,##0.00\ &quot;SIT&quot;_-;\-* #,##0.00\ &quot;SIT&quot;_-;_-* &quot;-&quot;??\ &quot;SIT&quot;_-;_-@_-"/>
    <numFmt numFmtId="168" formatCode="_-* #,##0.00\ _S_I_T_-;\-* #,##0.00\ _S_I_T_-;_-* &quot;-&quot;??\ _S_I_T_-;_-@_-"/>
    <numFmt numFmtId="169" formatCode="#,##0.00\ [$€-1]"/>
    <numFmt numFmtId="170" formatCode="#,##0.00_ ;[Red]\-#,##0.00\ "/>
    <numFmt numFmtId="171" formatCode="#,##0.00&quot;       &quot;;\-#,##0.00&quot;       &quot;;&quot; -&quot;#&quot;       &quot;;@\ "/>
    <numFmt numFmtId="172" formatCode="_-* #,##0\ _S_I_T_-;\-* #,##0\ _S_I_T_-;_-* &quot;- &quot;_S_I_T_-;_-@_-"/>
    <numFmt numFmtId="173" formatCode="_-* #,##0.00\ _S_I_T_-;\-* #,##0.00\ _S_I_T_-;_-* \-??\ _S_I_T_-;_-@_-"/>
    <numFmt numFmtId="174" formatCode="#,##0.00&quot; €&quot;"/>
    <numFmt numFmtId="175" formatCode="#,##0.00&quot; € &quot;;\-#,##0.00&quot; € &quot;;&quot; -&quot;#&quot; € &quot;;@\ "/>
    <numFmt numFmtId="176" formatCode="#,##0.00&quot; SIT &quot;;\-#,##0.00&quot; SIT &quot;;&quot; -&quot;#&quot; SIT &quot;;@\ "/>
    <numFmt numFmtId="177" formatCode="#,##0.00&quot;    &quot;;\-#,##0.00&quot;    &quot;;&quot; -&quot;#&quot;    &quot;;@\ "/>
    <numFmt numFmtId="178" formatCode="#,##0.00\ [$€-401]"/>
    <numFmt numFmtId="179" formatCode="#,##0.00\ ;[Red]\-#,##0.00\ "/>
    <numFmt numFmtId="180" formatCode="_-* #,##0.0\ &quot;€&quot;_-;\-* #,##0.0\ &quot;€&quot;_-;_-* &quot;-&quot;??\ &quot;€&quot;_-;_-@_-"/>
    <numFmt numFmtId="181" formatCode="_-* #,##0.00&quot; €&quot;_-;\-* #,##0.00&quot; €&quot;_-;_-* \-??&quot; €&quot;_-;_-@_-"/>
    <numFmt numFmtId="182" formatCode="_-* #,##0.00&quot; SIT&quot;_-;\-* #,##0.00&quot; SIT&quot;_-;_-* \-??&quot; SIT&quot;_-;_-@_-"/>
    <numFmt numFmtId="183" formatCode="General_)"/>
    <numFmt numFmtId="184" formatCode="_-* #,##0.00\ _€_-;\-* #,##0.00\ _€_-;_-* \-??\ _€_-;_-@_-"/>
    <numFmt numFmtId="185" formatCode="_-* #,##0\ _S_I_T_-;\-* #,##0\ _S_I_T_-;_-* &quot;-&quot;??\ _S_I_T_-;_-@_-"/>
    <numFmt numFmtId="186" formatCode="_-* #,##0.00\ _E_U_R_-;\-* #,##0.00\ _E_U_R_-;_-* &quot;-&quot;??\ _E_U_R_-;_-@_-"/>
    <numFmt numFmtId="187" formatCode="_(* #,##0.00_);_(* \(#,##0.00\);_(* &quot;-&quot;??_);_(@_)"/>
    <numFmt numFmtId="188" formatCode="#,##0&quot;       &quot;;\-#,##0&quot;       &quot;;&quot; -       &quot;;@\ "/>
    <numFmt numFmtId="189" formatCode="0\ %"/>
    <numFmt numFmtId="190" formatCode="#,##0.00\ [$kn-41A]"/>
    <numFmt numFmtId="191" formatCode="_-&quot;L.&quot;\ * #,##0.00_-;\-&quot;L.&quot;\ * #,##0.00_-;_-&quot;L.&quot;\ * &quot;-&quot;??_-;_-@_-"/>
    <numFmt numFmtId="192" formatCode="_-&quot;€&quot;\ * #,##0.00_-;\-&quot;€&quot;\ * #,##0.00_-;_-&quot;€&quot;\ * &quot;-&quot;??_-;_-@_-"/>
    <numFmt numFmtId="193" formatCode="_-[$€-2]\ * #,##0.00_-;\-[$€-2]\ * #,##0.00_-;_-[$€-2]\ * &quot;-&quot;??_-"/>
    <numFmt numFmtId="194" formatCode="00."/>
  </numFmts>
  <fonts count="193">
    <font>
      <sz val="11"/>
      <color theme="1"/>
      <name val="Calibri"/>
      <family val="2"/>
      <charset val="238"/>
      <scheme val="minor"/>
    </font>
    <font>
      <sz val="9"/>
      <color theme="1"/>
      <name val="Arial Narrow"/>
      <family val="2"/>
      <charset val="238"/>
    </font>
    <font>
      <sz val="9"/>
      <color theme="1"/>
      <name val="Arial Narrow"/>
      <family val="2"/>
      <charset val="238"/>
    </font>
    <font>
      <sz val="9"/>
      <color theme="1"/>
      <name val="Arial Narrow"/>
      <family val="2"/>
      <charset val="238"/>
    </font>
    <font>
      <sz val="11"/>
      <color theme="1"/>
      <name val="Calibri"/>
      <family val="2"/>
      <charset val="238"/>
      <scheme val="minor"/>
    </font>
    <font>
      <sz val="12"/>
      <name val="Times New Roman"/>
      <family val="1"/>
    </font>
    <font>
      <sz val="10"/>
      <name val="Arial Narrow"/>
      <family val="2"/>
      <charset val="238"/>
    </font>
    <font>
      <b/>
      <sz val="10"/>
      <name val="Arial Narrow"/>
      <family val="2"/>
      <charset val="238"/>
    </font>
    <font>
      <sz val="10"/>
      <name val="Arial CE"/>
      <charset val="238"/>
    </font>
    <font>
      <b/>
      <sz val="10"/>
      <color indexed="55"/>
      <name val="Arial Narrow"/>
      <family val="2"/>
      <charset val="238"/>
    </font>
    <font>
      <sz val="10"/>
      <color indexed="55"/>
      <name val="Arial Narrow"/>
      <family val="2"/>
      <charset val="238"/>
    </font>
    <font>
      <sz val="11"/>
      <color indexed="8"/>
      <name val="Calibri"/>
      <family val="2"/>
      <charset val="238"/>
    </font>
    <font>
      <b/>
      <sz val="10"/>
      <color indexed="18"/>
      <name val="Arial Narrow"/>
      <family val="2"/>
      <charset val="238"/>
    </font>
    <font>
      <sz val="10"/>
      <color indexed="8"/>
      <name val="Arial Narrow"/>
      <family val="2"/>
      <charset val="238"/>
    </font>
    <font>
      <u/>
      <sz val="11"/>
      <color theme="10"/>
      <name val="Calibri"/>
      <family val="2"/>
      <charset val="238"/>
    </font>
    <font>
      <u/>
      <sz val="10"/>
      <color indexed="12"/>
      <name val="Arial Narrow"/>
      <family val="2"/>
      <charset val="238"/>
    </font>
    <font>
      <b/>
      <i/>
      <sz val="10"/>
      <name val="Arial Narrow"/>
      <family val="2"/>
      <charset val="238"/>
    </font>
    <font>
      <vertAlign val="superscript"/>
      <sz val="10"/>
      <name val="Arial Narrow"/>
      <family val="2"/>
      <charset val="238"/>
    </font>
    <font>
      <sz val="10"/>
      <name val="Arial"/>
      <family val="2"/>
      <charset val="238"/>
    </font>
    <font>
      <sz val="11"/>
      <color theme="1"/>
      <name val="Arial"/>
      <family val="2"/>
      <charset val="238"/>
    </font>
    <font>
      <sz val="11"/>
      <color indexed="8"/>
      <name val="Arial"/>
      <family val="2"/>
    </font>
    <font>
      <sz val="11"/>
      <color indexed="9"/>
      <name val="Calibri"/>
      <family val="2"/>
      <charset val="238"/>
    </font>
    <font>
      <sz val="11"/>
      <color indexed="17"/>
      <name val="Calibri"/>
      <family val="2"/>
      <charset val="238"/>
    </font>
    <font>
      <sz val="11"/>
      <color indexed="8"/>
      <name val="Arial CE1"/>
      <charset val="238"/>
    </font>
    <font>
      <sz val="10"/>
      <name val="Arial CE"/>
      <family val="2"/>
    </font>
    <font>
      <b/>
      <sz val="11"/>
      <color indexed="63"/>
      <name val="Calibri"/>
      <family val="2"/>
      <charset val="238"/>
    </font>
    <font>
      <b/>
      <sz val="15"/>
      <color indexed="56"/>
      <name val="Calibri"/>
      <family val="2"/>
      <charset val="238"/>
    </font>
    <font>
      <b/>
      <sz val="18"/>
      <color indexed="56"/>
      <name val="Cambria"/>
      <family val="2"/>
      <charset val="238"/>
    </font>
    <font>
      <b/>
      <sz val="15"/>
      <color indexed="48"/>
      <name val="Calibri"/>
      <family val="2"/>
      <charset val="238"/>
    </font>
    <font>
      <b/>
      <sz val="13"/>
      <color indexed="56"/>
      <name val="Calibri"/>
      <family val="2"/>
      <charset val="238"/>
    </font>
    <font>
      <b/>
      <sz val="13"/>
      <color indexed="48"/>
      <name val="Calibri"/>
      <family val="2"/>
      <charset val="238"/>
    </font>
    <font>
      <b/>
      <sz val="11"/>
      <color indexed="56"/>
      <name val="Calibri"/>
      <family val="2"/>
      <charset val="238"/>
    </font>
    <font>
      <b/>
      <sz val="11"/>
      <color indexed="48"/>
      <name val="Calibri"/>
      <family val="2"/>
      <charset val="238"/>
    </font>
    <font>
      <b/>
      <sz val="18"/>
      <color indexed="48"/>
      <name val="Cambria"/>
      <family val="2"/>
      <charset val="238"/>
    </font>
    <font>
      <sz val="11"/>
      <color theme="1"/>
      <name val="Arial Narrow"/>
      <family val="2"/>
      <charset val="238"/>
    </font>
    <font>
      <sz val="10"/>
      <name val="Arial"/>
      <family val="2"/>
    </font>
    <font>
      <sz val="11"/>
      <name val="Arial Narrow CE"/>
      <charset val="238"/>
    </font>
    <font>
      <sz val="10"/>
      <color rgb="FF000000"/>
      <name val="Times New Roman"/>
      <family val="1"/>
      <charset val="238"/>
    </font>
    <font>
      <sz val="10"/>
      <name val="Arial CE"/>
      <family val="2"/>
      <charset val="238"/>
    </font>
    <font>
      <sz val="11"/>
      <color indexed="60"/>
      <name val="Calibri"/>
      <family val="2"/>
      <charset val="238"/>
    </font>
    <font>
      <sz val="11"/>
      <color indexed="59"/>
      <name val="Calibri"/>
      <family val="2"/>
      <charset val="238"/>
    </font>
    <font>
      <sz val="11"/>
      <color indexed="10"/>
      <name val="Calibri"/>
      <family val="2"/>
      <charset val="238"/>
    </font>
    <font>
      <i/>
      <sz val="11"/>
      <color indexed="23"/>
      <name val="Calibri"/>
      <family val="2"/>
      <charset val="238"/>
    </font>
    <font>
      <sz val="11"/>
      <color indexed="8"/>
      <name val="Times New Roman"/>
      <family val="1"/>
      <charset val="238"/>
    </font>
    <font>
      <sz val="11"/>
      <color indexed="52"/>
      <name val="Calibri"/>
      <family val="2"/>
      <charset val="238"/>
    </font>
    <font>
      <b/>
      <sz val="11"/>
      <color indexed="9"/>
      <name val="Calibri"/>
      <family val="2"/>
      <charset val="238"/>
    </font>
    <font>
      <b/>
      <sz val="11"/>
      <color indexed="52"/>
      <name val="Calibri"/>
      <family val="2"/>
      <charset val="238"/>
    </font>
    <font>
      <b/>
      <sz val="11"/>
      <color indexed="60"/>
      <name val="Calibri"/>
      <family val="2"/>
      <charset val="238"/>
    </font>
    <font>
      <sz val="11"/>
      <color indexed="20"/>
      <name val="Calibri"/>
      <family val="2"/>
      <charset val="238"/>
    </font>
    <font>
      <sz val="11"/>
      <color indexed="62"/>
      <name val="Calibri"/>
      <family val="2"/>
      <charset val="238"/>
    </font>
    <font>
      <b/>
      <sz val="11"/>
      <color indexed="8"/>
      <name val="Calibri"/>
      <family val="2"/>
      <charset val="238"/>
    </font>
    <font>
      <sz val="10"/>
      <color rgb="FFFF0000"/>
      <name val="Arial Narrow"/>
      <family val="2"/>
      <charset val="238"/>
    </font>
    <font>
      <sz val="12"/>
      <name val="Times New Roman"/>
      <family val="1"/>
      <charset val="238"/>
    </font>
    <font>
      <b/>
      <sz val="14"/>
      <color indexed="9"/>
      <name val="Arial Narrow"/>
      <family val="2"/>
      <charset val="238"/>
    </font>
    <font>
      <sz val="14"/>
      <name val="Arial Narrow"/>
      <family val="2"/>
      <charset val="238"/>
    </font>
    <font>
      <b/>
      <sz val="12"/>
      <name val="Arial Narrow"/>
      <family val="2"/>
      <charset val="238"/>
    </font>
    <font>
      <sz val="12"/>
      <name val="Arial Narrow"/>
      <family val="2"/>
      <charset val="238"/>
    </font>
    <font>
      <b/>
      <i/>
      <sz val="10"/>
      <color indexed="23"/>
      <name val="Arial Narrow"/>
      <family val="2"/>
      <charset val="238"/>
    </font>
    <font>
      <b/>
      <sz val="10"/>
      <color indexed="10"/>
      <name val="Arial Narrow"/>
      <family val="2"/>
      <charset val="238"/>
    </font>
    <font>
      <sz val="10"/>
      <color theme="1"/>
      <name val="Arial"/>
      <family val="2"/>
      <charset val="238"/>
    </font>
    <font>
      <sz val="11"/>
      <name val="Arial Narrow CE"/>
      <family val="2"/>
      <charset val="238"/>
    </font>
    <font>
      <b/>
      <sz val="10"/>
      <color indexed="8"/>
      <name val="Arial Narrow"/>
      <family val="2"/>
      <charset val="238"/>
    </font>
    <font>
      <b/>
      <i/>
      <sz val="10"/>
      <color rgb="FFFF0000"/>
      <name val="Arial Narrow"/>
      <family val="2"/>
      <charset val="238"/>
    </font>
    <font>
      <sz val="10"/>
      <color theme="1"/>
      <name val="Arial Narrow"/>
      <family val="2"/>
      <charset val="238"/>
    </font>
    <font>
      <b/>
      <sz val="12"/>
      <color theme="1"/>
      <name val="Arial Narrow"/>
      <family val="2"/>
      <charset val="238"/>
    </font>
    <font>
      <b/>
      <sz val="11"/>
      <color theme="1"/>
      <name val="Arial Narrow"/>
      <family val="2"/>
      <charset val="238"/>
    </font>
    <font>
      <sz val="12"/>
      <name val="Times New Roman"/>
      <family val="1"/>
      <charset val="1"/>
    </font>
    <font>
      <sz val="11"/>
      <color indexed="8"/>
      <name val="Arial"/>
      <family val="2"/>
      <charset val="1"/>
    </font>
    <font>
      <b/>
      <sz val="11"/>
      <color indexed="10"/>
      <name val="Calibri"/>
      <family val="2"/>
      <charset val="238"/>
    </font>
    <font>
      <sz val="10"/>
      <name val="Mangal"/>
      <family val="2"/>
      <charset val="238"/>
    </font>
    <font>
      <sz val="10"/>
      <color indexed="24"/>
      <name val="Arial"/>
      <family val="2"/>
      <charset val="238"/>
    </font>
    <font>
      <sz val="9"/>
      <name val="Futura Prins"/>
      <charset val="238"/>
    </font>
    <font>
      <sz val="9"/>
      <name val="Futura Prins"/>
      <charset val="1"/>
    </font>
    <font>
      <sz val="9"/>
      <name val="Futura Prins"/>
    </font>
    <font>
      <b/>
      <sz val="15"/>
      <color indexed="62"/>
      <name val="Calibri"/>
      <family val="2"/>
      <charset val="238"/>
    </font>
    <font>
      <b/>
      <sz val="13"/>
      <color indexed="62"/>
      <name val="Calibri"/>
      <family val="2"/>
      <charset val="238"/>
    </font>
    <font>
      <b/>
      <sz val="11"/>
      <color indexed="62"/>
      <name val="Calibri"/>
      <family val="2"/>
      <charset val="238"/>
    </font>
    <font>
      <u/>
      <sz val="11"/>
      <color indexed="12"/>
      <name val="Calibri"/>
      <family val="2"/>
      <charset val="238"/>
    </font>
    <font>
      <u/>
      <sz val="10"/>
      <color indexed="12"/>
      <name val="Arial CE"/>
      <charset val="238"/>
    </font>
    <font>
      <u/>
      <sz val="10"/>
      <color indexed="12"/>
      <name val="Arial CE"/>
      <family val="2"/>
      <charset val="238"/>
    </font>
    <font>
      <b/>
      <sz val="11"/>
      <name val="Arial CE"/>
      <family val="2"/>
      <charset val="238"/>
    </font>
    <font>
      <sz val="10"/>
      <name val="MS Sans Serif"/>
      <family val="2"/>
      <charset val="238"/>
    </font>
    <font>
      <sz val="10"/>
      <name val="Arial"/>
      <family val="2"/>
      <charset val="1"/>
    </font>
    <font>
      <sz val="10"/>
      <name val="Times New Roman CE"/>
      <family val="1"/>
      <charset val="238"/>
    </font>
    <font>
      <sz val="10"/>
      <color indexed="8"/>
      <name val="Times New Roman"/>
      <family val="1"/>
      <charset val="238"/>
    </font>
    <font>
      <sz val="10"/>
      <name val="Verdana"/>
      <family val="2"/>
      <charset val="238"/>
    </font>
    <font>
      <sz val="10"/>
      <name val="Century Gothic"/>
      <family val="2"/>
      <charset val="238"/>
    </font>
    <font>
      <sz val="12"/>
      <color theme="1"/>
      <name val="Calibri"/>
      <family val="2"/>
      <scheme val="minor"/>
    </font>
    <font>
      <sz val="11"/>
      <color indexed="19"/>
      <name val="Calibri"/>
      <family val="2"/>
      <charset val="238"/>
    </font>
    <font>
      <sz val="10"/>
      <name val="Courier New"/>
      <family val="1"/>
      <charset val="238"/>
    </font>
    <font>
      <sz val="10"/>
      <name val="Courier"/>
      <family val="1"/>
      <charset val="238"/>
    </font>
    <font>
      <sz val="10"/>
      <name val="Arial CE"/>
    </font>
    <font>
      <sz val="12"/>
      <name val="Courier"/>
      <family val="1"/>
      <charset val="238"/>
    </font>
    <font>
      <sz val="11"/>
      <name val="Times New Roman"/>
      <family val="1"/>
      <charset val="238"/>
    </font>
    <font>
      <sz val="11"/>
      <name val="Futura Prins"/>
      <charset val="238"/>
    </font>
    <font>
      <sz val="11"/>
      <name val="Futura Prins"/>
      <charset val="1"/>
    </font>
    <font>
      <sz val="11"/>
      <name val="Futura Prins"/>
    </font>
    <font>
      <sz val="8"/>
      <color indexed="8"/>
      <name val="Tahoma"/>
      <family val="2"/>
      <charset val="238"/>
    </font>
    <font>
      <sz val="10"/>
      <name val="Arial"/>
      <family val="2"/>
      <charset val="204"/>
    </font>
    <font>
      <b/>
      <sz val="18"/>
      <color indexed="62"/>
      <name val="Cambria"/>
      <family val="2"/>
      <charset val="238"/>
    </font>
    <font>
      <sz val="11"/>
      <color indexed="8"/>
      <name val="Arial"/>
      <family val="2"/>
      <charset val="238"/>
    </font>
    <font>
      <sz val="11"/>
      <color indexed="8"/>
      <name val="Calibri"/>
      <family val="2"/>
    </font>
    <font>
      <b/>
      <i/>
      <sz val="10"/>
      <color indexed="18"/>
      <name val="Arial Narrow"/>
      <family val="2"/>
      <charset val="238"/>
    </font>
    <font>
      <b/>
      <sz val="9"/>
      <name val="Arial Narrow"/>
      <family val="2"/>
      <charset val="238"/>
    </font>
    <font>
      <sz val="10"/>
      <color theme="5" tint="-0.499984740745262"/>
      <name val="Arial Narrow"/>
      <family val="2"/>
      <charset val="238"/>
    </font>
    <font>
      <sz val="11"/>
      <name val="Arial Narrow"/>
      <family val="2"/>
      <charset val="238"/>
    </font>
    <font>
      <b/>
      <sz val="11"/>
      <color rgb="FF8E0000"/>
      <name val="Arial Narrow"/>
      <family val="2"/>
      <charset val="238"/>
    </font>
    <font>
      <b/>
      <sz val="20"/>
      <color theme="3"/>
      <name val="Arial Narrow"/>
      <family val="2"/>
      <charset val="238"/>
    </font>
    <font>
      <b/>
      <sz val="10"/>
      <color theme="0" tint="-0.34998626667073579"/>
      <name val="Arial Narrow"/>
      <family val="2"/>
      <charset val="238"/>
    </font>
    <font>
      <sz val="9"/>
      <color theme="1"/>
      <name val="NewsGoth Cn BT"/>
      <family val="2"/>
      <charset val="238"/>
    </font>
    <font>
      <b/>
      <sz val="10"/>
      <color rgb="FF000080"/>
      <name val="NewsGoth Cn BT"/>
      <family val="2"/>
    </font>
    <font>
      <sz val="9"/>
      <color theme="1"/>
      <name val="NewsGoth Cn BT"/>
      <family val="2"/>
    </font>
    <font>
      <b/>
      <sz val="9"/>
      <color rgb="FF000080"/>
      <name val="NewsGoth Cn BT"/>
      <family val="2"/>
    </font>
    <font>
      <sz val="9"/>
      <color rgb="FF000080"/>
      <name val="NewsGoth Cn BT"/>
      <family val="2"/>
    </font>
    <font>
      <b/>
      <sz val="9"/>
      <color theme="1"/>
      <name val="NewsGoth Cn BT"/>
      <family val="2"/>
    </font>
    <font>
      <b/>
      <sz val="11"/>
      <color rgb="FF000080"/>
      <name val="NewsGoth Cn BT"/>
      <family val="2"/>
    </font>
    <font>
      <b/>
      <sz val="14"/>
      <color rgb="FF000080"/>
      <name val="NewsGoth Cn BT"/>
      <family val="2"/>
    </font>
    <font>
      <sz val="11"/>
      <color rgb="FF000000"/>
      <name val="Calibri"/>
      <family val="2"/>
    </font>
    <font>
      <sz val="9"/>
      <name val="Tahoma"/>
      <family val="2"/>
      <charset val="238"/>
    </font>
    <font>
      <sz val="12"/>
      <name val="Courier"/>
      <family val="3"/>
    </font>
    <font>
      <sz val="12"/>
      <name val="Times New Roman CE"/>
      <family val="1"/>
      <charset val="238"/>
    </font>
    <font>
      <sz val="11"/>
      <color indexed="8"/>
      <name val="Arial1"/>
      <charset val="238"/>
    </font>
    <font>
      <sz val="9"/>
      <color theme="6" tint="-0.499984740745262"/>
      <name val="Arial Narrow"/>
      <family val="2"/>
      <charset val="238"/>
    </font>
    <font>
      <sz val="11"/>
      <color rgb="FF000000"/>
      <name val="Calibri"/>
      <family val="2"/>
      <charset val="238"/>
    </font>
    <font>
      <sz val="11"/>
      <color theme="1"/>
      <name val="NewsGoth Cn BT"/>
      <family val="2"/>
    </font>
    <font>
      <sz val="11"/>
      <name val="Calibri"/>
      <family val="2"/>
      <charset val="238"/>
    </font>
    <font>
      <b/>
      <sz val="12"/>
      <color theme="1"/>
      <name val="NewsGoth Cn BT"/>
      <family val="2"/>
    </font>
    <font>
      <sz val="11"/>
      <color rgb="FF000080"/>
      <name val="NewsGoth Cn BT"/>
      <family val="2"/>
    </font>
    <font>
      <strike/>
      <sz val="8"/>
      <color rgb="FFC0C0C0"/>
      <name val="NewsGoth Cn BT"/>
      <family val="2"/>
    </font>
    <font>
      <i/>
      <sz val="11"/>
      <color theme="1"/>
      <name val="NewsGoth Cn BT"/>
      <family val="2"/>
    </font>
    <font>
      <i/>
      <sz val="9"/>
      <color theme="1"/>
      <name val="NewsGoth Cn BT"/>
      <family val="2"/>
    </font>
    <font>
      <b/>
      <sz val="7"/>
      <color theme="1"/>
      <name val="NewsGoth Cn BT"/>
      <family val="2"/>
    </font>
    <font>
      <i/>
      <sz val="9"/>
      <color indexed="8"/>
      <name val="NewsGoth Cn BT"/>
      <family val="2"/>
    </font>
    <font>
      <sz val="10"/>
      <color rgb="FF000000"/>
      <name val="Arial Narrow"/>
      <family val="2"/>
      <charset val="238"/>
    </font>
    <font>
      <sz val="10"/>
      <color rgb="FF00B050"/>
      <name val="Arial Narrow"/>
      <family val="2"/>
      <charset val="238"/>
    </font>
    <font>
      <b/>
      <sz val="10"/>
      <color rgb="FF00B050"/>
      <name val="Arial Narrow"/>
      <family val="2"/>
      <charset val="238"/>
    </font>
    <font>
      <sz val="10"/>
      <name val="MS Sans Serif"/>
      <charset val="238"/>
    </font>
    <font>
      <sz val="11"/>
      <color theme="1"/>
      <name val="Calibri"/>
      <family val="2"/>
      <scheme val="minor"/>
    </font>
    <font>
      <sz val="11"/>
      <name val="Arial"/>
      <family val="2"/>
      <charset val="238"/>
    </font>
    <font>
      <sz val="11"/>
      <name val="Arial"/>
      <family val="2"/>
    </font>
    <font>
      <sz val="11"/>
      <name val="Arial Narrow"/>
      <family val="2"/>
    </font>
    <font>
      <sz val="9"/>
      <color rgb="FF979797"/>
      <name val="Calibri"/>
      <family val="2"/>
      <charset val="238"/>
    </font>
    <font>
      <b/>
      <sz val="11"/>
      <color theme="1"/>
      <name val="Calibri"/>
      <family val="2"/>
      <charset val="238"/>
      <scheme val="minor"/>
    </font>
    <font>
      <b/>
      <sz val="9"/>
      <color rgb="FF000099"/>
      <name val="NewsGoth Cn BT"/>
      <family val="2"/>
    </font>
    <font>
      <sz val="9"/>
      <color rgb="FF000099"/>
      <name val="NewsGoth Cn BT"/>
      <family val="2"/>
    </font>
    <font>
      <b/>
      <sz val="8"/>
      <color theme="1"/>
      <name val="Arial Narrow"/>
      <family val="2"/>
      <charset val="238"/>
    </font>
    <font>
      <b/>
      <vertAlign val="superscript"/>
      <sz val="8"/>
      <color theme="1"/>
      <name val="Arial Narrow"/>
      <family val="2"/>
      <charset val="238"/>
    </font>
    <font>
      <u/>
      <sz val="11"/>
      <color rgb="FF0000FF"/>
      <name val="Calibri"/>
      <family val="2"/>
      <charset val="238"/>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sz val="11"/>
      <color theme="0"/>
      <name val="Calibri"/>
      <family val="2"/>
      <charset val="238"/>
      <scheme val="minor"/>
    </font>
    <font>
      <b/>
      <sz val="18"/>
      <color theme="3"/>
      <name val="Cambria"/>
      <family val="2"/>
      <charset val="238"/>
      <scheme val="major"/>
    </font>
    <font>
      <sz val="11"/>
      <color rgb="FF9C6500"/>
      <name val="Calibri"/>
      <family val="2"/>
      <charset val="238"/>
      <scheme val="minor"/>
    </font>
    <font>
      <sz val="11"/>
      <color indexed="8"/>
      <name val="Calibri"/>
      <family val="2"/>
      <scheme val="minor"/>
    </font>
    <font>
      <u/>
      <sz val="8.1999999999999993"/>
      <color theme="10"/>
      <name val="Arial"/>
      <family val="2"/>
      <charset val="238"/>
    </font>
    <font>
      <sz val="10"/>
      <color indexed="8"/>
      <name val="Sans"/>
    </font>
    <font>
      <u/>
      <sz val="8.1999999999999993"/>
      <color indexed="12"/>
      <name val="Arial"/>
      <family val="2"/>
      <charset val="238"/>
    </font>
    <font>
      <b/>
      <sz val="10"/>
      <name val="Britannic Bold"/>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charset val="238"/>
    </font>
    <font>
      <vertAlign val="superscript"/>
      <sz val="11"/>
      <color theme="1"/>
      <name val="Arial Narrow"/>
      <family val="2"/>
      <charset val="238"/>
    </font>
    <font>
      <sz val="10"/>
      <name val="Times New Roman"/>
      <family val="1"/>
      <charset val="238"/>
    </font>
    <font>
      <sz val="8"/>
      <name val="Calibri"/>
      <family val="2"/>
      <charset val="238"/>
      <scheme val="minor"/>
    </font>
    <font>
      <b/>
      <sz val="16"/>
      <color rgb="FF8E0000"/>
      <name val="Arial Narrow"/>
      <family val="2"/>
      <charset val="238"/>
    </font>
    <font>
      <b/>
      <sz val="9"/>
      <color theme="1"/>
      <name val="Arial Narrow"/>
      <family val="2"/>
      <charset val="238"/>
    </font>
    <font>
      <b/>
      <sz val="11"/>
      <color theme="5" tint="-0.499984740745262"/>
      <name val="Arial Narrow"/>
      <family val="2"/>
      <charset val="238"/>
    </font>
    <font>
      <b/>
      <sz val="16"/>
      <color theme="5" tint="-0.499984740745262"/>
      <name val="Arial Narrow"/>
      <family val="2"/>
      <charset val="238"/>
    </font>
    <font>
      <b/>
      <sz val="20"/>
      <color theme="5" tint="-0.499984740745262"/>
      <name val="Arial Narrow"/>
      <family val="2"/>
      <charset val="238"/>
    </font>
  </fonts>
  <fills count="101">
    <fill>
      <patternFill patternType="none"/>
    </fill>
    <fill>
      <patternFill patternType="gray125"/>
    </fill>
    <fill>
      <patternFill patternType="solid">
        <fgColor indexed="22"/>
        <bgColor indexed="64"/>
      </patternFill>
    </fill>
    <fill>
      <patternFill patternType="solid">
        <fgColor indexed="31"/>
        <bgColor indexed="22"/>
      </patternFill>
    </fill>
    <fill>
      <patternFill patternType="solid">
        <fgColor indexed="31"/>
        <bgColor indexed="44"/>
      </patternFill>
    </fill>
    <fill>
      <patternFill patternType="solid">
        <fgColor indexed="45"/>
        <bgColor indexed="29"/>
      </patternFill>
    </fill>
    <fill>
      <patternFill patternType="solid">
        <fgColor indexed="45"/>
        <bgColor indexed="46"/>
      </patternFill>
    </fill>
    <fill>
      <patternFill patternType="solid">
        <fgColor indexed="42"/>
        <bgColor indexed="27"/>
      </patternFill>
    </fill>
    <fill>
      <patternFill patternType="solid">
        <fgColor indexed="46"/>
        <bgColor indexed="24"/>
      </patternFill>
    </fill>
    <fill>
      <patternFill patternType="solid">
        <fgColor indexed="46"/>
        <bgColor indexed="45"/>
      </patternFill>
    </fill>
    <fill>
      <patternFill patternType="solid">
        <fgColor indexed="27"/>
        <bgColor indexed="41"/>
      </patternFill>
    </fill>
    <fill>
      <patternFill patternType="solid">
        <fgColor indexed="41"/>
        <bgColor indexed="44"/>
      </patternFill>
    </fill>
    <fill>
      <patternFill patternType="solid">
        <fgColor indexed="47"/>
        <bgColor indexed="22"/>
      </patternFill>
    </fill>
    <fill>
      <patternFill patternType="solid">
        <fgColor indexed="27"/>
        <bgColor indexed="4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19"/>
        <bgColor indexed="55"/>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0"/>
        <bgColor indexed="25"/>
      </patternFill>
    </fill>
    <fill>
      <patternFill patternType="solid">
        <fgColor indexed="22"/>
        <bgColor indexed="31"/>
      </patternFill>
    </fill>
    <fill>
      <patternFill patternType="solid">
        <fgColor indexed="43"/>
        <bgColor indexed="26"/>
      </patternFill>
    </fill>
    <fill>
      <patternFill patternType="solid">
        <fgColor indexed="26"/>
        <bgColor indexed="9"/>
      </patternFill>
    </fill>
    <fill>
      <patternFill patternType="solid">
        <fgColor indexed="26"/>
        <bgColor indexed="43"/>
      </patternFill>
    </fill>
    <fill>
      <patternFill patternType="solid">
        <fgColor indexed="62"/>
        <bgColor indexed="56"/>
      </patternFill>
    </fill>
    <fill>
      <patternFill patternType="solid">
        <fgColor indexed="62"/>
        <bgColor indexed="48"/>
      </patternFill>
    </fill>
    <fill>
      <patternFill patternType="solid">
        <fgColor indexed="10"/>
        <bgColor indexed="60"/>
      </patternFill>
    </fill>
    <fill>
      <patternFill patternType="solid">
        <fgColor indexed="10"/>
        <bgColor indexed="16"/>
      </patternFill>
    </fill>
    <fill>
      <patternFill patternType="solid">
        <fgColor indexed="57"/>
        <bgColor indexed="21"/>
      </patternFill>
    </fill>
    <fill>
      <patternFill patternType="solid">
        <fgColor indexed="54"/>
        <bgColor indexed="63"/>
      </patternFill>
    </fill>
    <fill>
      <patternFill patternType="solid">
        <fgColor indexed="53"/>
        <bgColor indexed="52"/>
      </patternFill>
    </fill>
    <fill>
      <patternFill patternType="solid">
        <fgColor indexed="25"/>
        <bgColor indexed="60"/>
      </patternFill>
    </fill>
    <fill>
      <patternFill patternType="solid">
        <fgColor indexed="55"/>
        <bgColor indexed="23"/>
      </patternFill>
    </fill>
    <fill>
      <patternFill patternType="solid">
        <fgColor indexed="44"/>
        <bgColor indexed="42"/>
      </patternFill>
    </fill>
    <fill>
      <patternFill patternType="solid">
        <fgColor indexed="31"/>
        <bgColor indexed="27"/>
      </patternFill>
    </fill>
    <fill>
      <patternFill patternType="solid">
        <fgColor indexed="42"/>
        <bgColor indexed="44"/>
      </patternFill>
    </fill>
    <fill>
      <patternFill patternType="solid">
        <fgColor indexed="19"/>
        <bgColor indexed="23"/>
      </patternFill>
    </fill>
    <fill>
      <patternFill patternType="solid">
        <fgColor indexed="25"/>
        <bgColor indexed="61"/>
      </patternFill>
    </fill>
    <fill>
      <patternFill patternType="solid">
        <fgColor indexed="25"/>
        <bgColor indexed="23"/>
      </patternFill>
    </fill>
    <fill>
      <patternFill patternType="solid">
        <fgColor indexed="50"/>
        <bgColor indexed="51"/>
      </patternFill>
    </fill>
    <fill>
      <patternFill patternType="solid">
        <fgColor indexed="50"/>
        <bgColor indexed="19"/>
      </patternFill>
    </fill>
    <fill>
      <patternFill patternType="solid">
        <fgColor indexed="62"/>
      </patternFill>
    </fill>
    <fill>
      <patternFill patternType="solid">
        <fgColor indexed="48"/>
        <bgColor indexed="30"/>
      </patternFill>
    </fill>
    <fill>
      <patternFill patternType="solid">
        <fgColor indexed="48"/>
        <bgColor indexed="62"/>
      </patternFill>
    </fill>
    <fill>
      <patternFill patternType="solid">
        <fgColor indexed="10"/>
      </patternFill>
    </fill>
    <fill>
      <patternFill patternType="solid">
        <fgColor indexed="57"/>
      </patternFill>
    </fill>
    <fill>
      <patternFill patternType="solid">
        <fgColor indexed="36"/>
      </patternFill>
    </fill>
    <fill>
      <patternFill patternType="solid">
        <fgColor indexed="54"/>
        <bgColor indexed="23"/>
      </patternFill>
    </fill>
    <fill>
      <patternFill patternType="solid">
        <fgColor indexed="49"/>
      </patternFill>
    </fill>
    <fill>
      <patternFill patternType="solid">
        <fgColor indexed="53"/>
      </patternFill>
    </fill>
    <fill>
      <patternFill patternType="solid">
        <fgColor indexed="45"/>
      </patternFill>
    </fill>
    <fill>
      <patternFill patternType="solid">
        <fgColor indexed="22"/>
      </patternFill>
    </fill>
    <fill>
      <patternFill patternType="solid">
        <fgColor indexed="9"/>
        <bgColor indexed="26"/>
      </patternFill>
    </fill>
    <fill>
      <patternFill patternType="solid">
        <fgColor indexed="55"/>
      </patternFill>
    </fill>
    <fill>
      <patternFill patternType="solid">
        <fgColor indexed="47"/>
      </patternFill>
    </fill>
    <fill>
      <patternFill patternType="solid">
        <fgColor indexed="43"/>
      </patternFill>
    </fill>
    <fill>
      <patternFill patternType="solid">
        <fgColor indexed="26"/>
      </patternFill>
    </fill>
    <fill>
      <patternFill patternType="solid">
        <fgColor theme="0" tint="-4.9989318521683403E-2"/>
        <bgColor indexed="64"/>
      </patternFill>
    </fill>
    <fill>
      <patternFill patternType="solid">
        <fgColor indexed="9"/>
        <bgColor indexed="41"/>
      </patternFill>
    </fill>
    <fill>
      <patternFill patternType="solid">
        <fgColor theme="0" tint="-0.14999847407452621"/>
        <bgColor indexed="64"/>
      </patternFill>
    </fill>
    <fill>
      <patternFill patternType="solid">
        <fgColor theme="6" tint="0.79998168889431442"/>
        <bgColor indexed="64"/>
      </patternFill>
    </fill>
    <fill>
      <patternFill patternType="solid">
        <fgColor theme="7" tint="-0.249977111117893"/>
        <bgColor indexed="25"/>
      </patternFill>
    </fill>
    <fill>
      <patternFill patternType="solid">
        <fgColor indexed="9"/>
      </patternFill>
    </fill>
    <fill>
      <patternFill patternType="solid">
        <fgColor indexed="9"/>
        <bgColor indexed="27"/>
      </patternFill>
    </fill>
    <fill>
      <patternFill patternType="solid">
        <fgColor rgb="FFFCFCFC"/>
        <bgColor indexed="8"/>
      </patternFill>
    </fill>
    <fill>
      <patternFill patternType="solid">
        <fgColor theme="8"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7">
    <border>
      <left/>
      <right/>
      <top/>
      <bottom/>
      <diagonal/>
    </border>
    <border>
      <left/>
      <right/>
      <top style="thin">
        <color indexed="64"/>
      </top>
      <bottom style="double">
        <color indexed="64"/>
      </bottom>
      <diagonal/>
    </border>
    <border>
      <left/>
      <right/>
      <top style="thin">
        <color indexed="64"/>
      </top>
      <bottom style="thin">
        <color indexed="64"/>
      </bottom>
      <diagonal/>
    </border>
    <border>
      <left/>
      <right/>
      <top/>
      <bottom style="thin">
        <color indexed="64"/>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double">
        <color indexed="60"/>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8"/>
      </top>
      <bottom style="medium">
        <color indexed="8"/>
      </bottom>
      <diagonal/>
    </border>
    <border>
      <left/>
      <right/>
      <top style="thin">
        <color indexed="8"/>
      </top>
      <bottom style="double">
        <color indexed="8"/>
      </bottom>
      <diagonal/>
    </border>
    <border>
      <left/>
      <right/>
      <top style="thin">
        <color indexed="8"/>
      </top>
      <bottom style="thin">
        <color indexed="8"/>
      </bottom>
      <diagonal/>
    </border>
    <border>
      <left/>
      <right/>
      <top/>
      <bottom style="thin">
        <color indexed="8"/>
      </bottom>
      <diagonal/>
    </border>
    <border>
      <left style="hair">
        <color indexed="8"/>
      </left>
      <right style="hair">
        <color indexed="8"/>
      </right>
      <top style="hair">
        <color indexed="8"/>
      </top>
      <bottom style="hair">
        <color indexed="8"/>
      </bottom>
      <diagonal/>
    </border>
    <border>
      <left style="hair">
        <color indexed="64"/>
      </left>
      <right style="hair">
        <color indexed="64"/>
      </right>
      <top style="hair">
        <color indexed="64"/>
      </top>
      <bottom style="hair">
        <color indexed="64"/>
      </bottom>
      <diagonal/>
    </border>
    <border>
      <left/>
      <right/>
      <top/>
      <bottom style="thick">
        <color indexed="48"/>
      </bottom>
      <diagonal/>
    </border>
    <border>
      <left/>
      <right/>
      <top/>
      <bottom style="thick">
        <color indexed="42"/>
      </bottom>
      <diagonal/>
    </border>
    <border>
      <left/>
      <right/>
      <top/>
      <bottom style="medium">
        <color indexed="42"/>
      </bottom>
      <diagonal/>
    </border>
    <border>
      <left/>
      <right/>
      <top/>
      <bottom style="double">
        <color indexed="10"/>
      </bottom>
      <diagonal/>
    </border>
    <border>
      <left style="double">
        <color indexed="8"/>
      </left>
      <right style="double">
        <color indexed="8"/>
      </right>
      <top style="double">
        <color indexed="8"/>
      </top>
      <bottom style="double">
        <color indexed="8"/>
      </bottom>
      <diagonal/>
    </border>
    <border>
      <left style="double">
        <color indexed="64"/>
      </left>
      <right style="double">
        <color indexed="64"/>
      </right>
      <top style="double">
        <color indexed="64"/>
      </top>
      <bottom style="double">
        <color indexed="64"/>
      </bottom>
      <diagonal/>
    </border>
    <border>
      <left/>
      <right/>
      <top style="thin">
        <color indexed="48"/>
      </top>
      <bottom style="double">
        <color indexed="48"/>
      </bottom>
      <diagonal/>
    </border>
    <border>
      <left style="thin">
        <color indexed="64"/>
      </left>
      <right/>
      <top style="thin">
        <color indexed="64"/>
      </top>
      <bottom style="thin">
        <color theme="0" tint="-0.14996795556505021"/>
      </bottom>
      <diagonal/>
    </border>
    <border>
      <left/>
      <right/>
      <top style="thin">
        <color indexed="64"/>
      </top>
      <bottom style="thin">
        <color theme="0" tint="-0.14996795556505021"/>
      </bottom>
      <diagonal/>
    </border>
    <border>
      <left/>
      <right style="thin">
        <color indexed="64"/>
      </right>
      <top style="thin">
        <color indexed="64"/>
      </top>
      <bottom style="thin">
        <color theme="0" tint="-0.14996795556505021"/>
      </bottom>
      <diagonal/>
    </border>
    <border>
      <left style="thin">
        <color indexed="64"/>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indexed="64"/>
      </right>
      <top style="thin">
        <color theme="0" tint="-0.14996795556505021"/>
      </top>
      <bottom style="thin">
        <color theme="0" tint="-0.14996795556505021"/>
      </bottom>
      <diagonal/>
    </border>
    <border>
      <left style="thin">
        <color indexed="64"/>
      </left>
      <right/>
      <top style="thin">
        <color theme="0" tint="-0.14996795556505021"/>
      </top>
      <bottom style="thin">
        <color indexed="64"/>
      </bottom>
      <diagonal/>
    </border>
    <border>
      <left/>
      <right/>
      <top style="thin">
        <color theme="0" tint="-0.14996795556505021"/>
      </top>
      <bottom style="thin">
        <color indexed="64"/>
      </bottom>
      <diagonal/>
    </border>
    <border>
      <left/>
      <right style="thin">
        <color indexed="64"/>
      </right>
      <top style="thin">
        <color theme="0" tint="-0.14996795556505021"/>
      </top>
      <bottom style="thin">
        <color indexed="64"/>
      </bottom>
      <diagonal/>
    </border>
    <border>
      <left/>
      <right/>
      <top/>
      <bottom style="double">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right/>
      <top style="thin">
        <color auto="1"/>
      </top>
      <bottom style="double">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right/>
      <top style="thin">
        <color indexed="64"/>
      </top>
      <bottom style="double">
        <color indexed="64"/>
      </bottom>
      <diagonal/>
    </border>
    <border>
      <left/>
      <right/>
      <top style="thin">
        <color indexed="64"/>
      </top>
      <bottom style="thin">
        <color theme="0" tint="-0.14996795556505021"/>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s>
  <cellStyleXfs count="19474">
    <xf numFmtId="0" fontId="0" fillId="0" borderId="0"/>
    <xf numFmtId="0" fontId="5" fillId="0" borderId="0"/>
    <xf numFmtId="168" fontId="8" fillId="0" borderId="0" applyFont="0" applyFill="0" applyBorder="0" applyAlignment="0" applyProtection="0"/>
    <xf numFmtId="167" fontId="8" fillId="0" borderId="0" applyFont="0" applyFill="0" applyBorder="0" applyAlignment="0" applyProtection="0"/>
    <xf numFmtId="164" fontId="11" fillId="0" borderId="0" applyFont="0" applyFill="0" applyBorder="0" applyAlignment="0" applyProtection="0"/>
    <xf numFmtId="0" fontId="14" fillId="0" borderId="0" applyNumberFormat="0" applyFill="0" applyBorder="0" applyAlignment="0" applyProtection="0">
      <alignment vertical="top"/>
      <protection locked="0"/>
    </xf>
    <xf numFmtId="0" fontId="18" fillId="0" borderId="0"/>
    <xf numFmtId="0" fontId="19" fillId="0" borderId="0"/>
    <xf numFmtId="0" fontId="18" fillId="0" borderId="0"/>
    <xf numFmtId="0" fontId="11" fillId="0" borderId="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20" fillId="0" borderId="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21" fillId="19"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168" fontId="18" fillId="0" borderId="0" applyFont="0" applyFill="0" applyBorder="0" applyAlignment="0" applyProtection="0"/>
    <xf numFmtId="167" fontId="18" fillId="0" borderId="0" applyFont="0" applyFill="0" applyBorder="0" applyAlignment="0" applyProtection="0"/>
    <xf numFmtId="0" fontId="22" fillId="7" borderId="0" applyNumberFormat="0" applyBorder="0" applyAlignment="0" applyProtection="0"/>
    <xf numFmtId="165" fontId="18" fillId="0" borderId="0"/>
    <xf numFmtId="166" fontId="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 fillId="0" borderId="0"/>
    <xf numFmtId="0" fontId="11" fillId="0" borderId="0"/>
    <xf numFmtId="9" fontId="18" fillId="0" borderId="0"/>
    <xf numFmtId="171" fontId="24" fillId="0" borderId="0" applyFill="0" applyBorder="0" applyAlignment="0" applyProtection="0"/>
    <xf numFmtId="0" fontId="25" fillId="24" borderId="4" applyNumberFormat="0" applyAlignment="0" applyProtection="0"/>
    <xf numFmtId="0" fontId="26" fillId="0" borderId="5" applyNumberFormat="0" applyFill="0" applyAlignment="0" applyProtection="0"/>
    <xf numFmtId="0" fontId="27" fillId="0" borderId="0" applyNumberForma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2" fillId="0" borderId="7"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8" fillId="0" borderId="0"/>
    <xf numFmtId="0" fontId="35" fillId="0" borderId="0"/>
    <xf numFmtId="0" fontId="8" fillId="0" borderId="0"/>
    <xf numFmtId="0" fontId="8" fillId="0" borderId="0"/>
    <xf numFmtId="0" fontId="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8" fillId="0" borderId="0"/>
    <xf numFmtId="0" fontId="18" fillId="0" borderId="0"/>
    <xf numFmtId="0" fontId="18" fillId="0" borderId="0"/>
    <xf numFmtId="0" fontId="18" fillId="0" borderId="0"/>
    <xf numFmtId="0" fontId="37" fillId="0" borderId="0"/>
    <xf numFmtId="0" fontId="4" fillId="0" borderId="0"/>
    <xf numFmtId="0" fontId="18" fillId="0" borderId="0"/>
    <xf numFmtId="0" fontId="18" fillId="0" borderId="0"/>
    <xf numFmtId="0" fontId="18" fillId="0" borderId="0"/>
    <xf numFmtId="0" fontId="18" fillId="0" borderId="0"/>
    <xf numFmtId="0" fontId="3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9" fillId="25" borderId="0" applyNumberFormat="0" applyBorder="0" applyAlignment="0" applyProtection="0"/>
    <xf numFmtId="0" fontId="40" fillId="25" borderId="0" applyNumberFormat="0" applyBorder="0" applyAlignment="0" applyProtection="0"/>
    <xf numFmtId="0" fontId="18" fillId="0" borderId="0"/>
    <xf numFmtId="9" fontId="35" fillId="0" borderId="0" applyFill="0" applyBorder="0" applyAlignment="0" applyProtection="0"/>
    <xf numFmtId="9" fontId="18" fillId="0" borderId="0" applyFill="0" applyBorder="0" applyAlignment="0" applyProtection="0"/>
    <xf numFmtId="0" fontId="18" fillId="26" borderId="8" applyNumberFormat="0" applyAlignment="0" applyProtection="0"/>
    <xf numFmtId="0" fontId="38" fillId="27" borderId="8"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Border="0" applyProtection="0">
      <alignment vertical="top" wrapText="1"/>
    </xf>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1" fillId="33"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34" borderId="0" applyNumberFormat="0" applyBorder="0" applyAlignment="0" applyProtection="0"/>
    <xf numFmtId="0" fontId="21" fillId="35" borderId="0" applyNumberFormat="0" applyBorder="0" applyAlignment="0" applyProtection="0"/>
    <xf numFmtId="0" fontId="44" fillId="0" borderId="9" applyNumberFormat="0" applyFill="0" applyAlignment="0" applyProtection="0"/>
    <xf numFmtId="0" fontId="39" fillId="0" borderId="10" applyNumberFormat="0" applyFill="0" applyAlignment="0" applyProtection="0"/>
    <xf numFmtId="0" fontId="45" fillId="36" borderId="11" applyNumberFormat="0" applyAlignment="0" applyProtection="0"/>
    <xf numFmtId="0" fontId="46" fillId="24" borderId="12" applyNumberFormat="0" applyAlignment="0" applyProtection="0"/>
    <xf numFmtId="0" fontId="47" fillId="24" borderId="12" applyNumberFormat="0" applyAlignment="0" applyProtection="0"/>
    <xf numFmtId="0" fontId="48" fillId="5" borderId="0" applyNumberFormat="0" applyBorder="0" applyAlignment="0" applyProtection="0"/>
    <xf numFmtId="0" fontId="48" fillId="6" borderId="0" applyNumberFormat="0" applyBorder="0" applyAlignment="0" applyProtection="0"/>
    <xf numFmtId="0" fontId="5" fillId="0" borderId="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8" fillId="0" borderId="0" applyFont="0" applyFill="0" applyBorder="0" applyAlignment="0" applyProtection="0"/>
    <xf numFmtId="167" fontId="18" fillId="0" borderId="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72" fontId="35" fillId="0" borderId="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73" fontId="35" fillId="0" borderId="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73" fontId="35" fillId="0" borderId="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73" fontId="35" fillId="0" borderId="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73" fontId="35" fillId="0" borderId="0" applyFill="0" applyBorder="0" applyAlignment="0" applyProtection="0"/>
    <xf numFmtId="168" fontId="8" fillId="0" borderId="0" applyFont="0" applyFill="0" applyBorder="0" applyAlignment="0" applyProtection="0"/>
    <xf numFmtId="173" fontId="35" fillId="0" borderId="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8"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8"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8" fillId="0" borderId="0" applyFont="0" applyFill="0" applyBorder="0" applyAlignment="0" applyProtection="0"/>
    <xf numFmtId="164" fontId="11" fillId="0" borderId="0" applyFont="0" applyFill="0" applyBorder="0" applyAlignment="0" applyProtection="0"/>
    <xf numFmtId="168"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8" fontId="8"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8" fontId="8"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8"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8"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8"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71" fontId="38" fillId="0" borderId="0" applyFill="0" applyBorder="0" applyAlignment="0" applyProtection="0"/>
    <xf numFmtId="171" fontId="38" fillId="0" borderId="0" applyFill="0" applyBorder="0" applyAlignment="0" applyProtection="0"/>
    <xf numFmtId="171" fontId="38" fillId="0" borderId="0" applyFill="0" applyBorder="0" applyAlignment="0" applyProtection="0"/>
    <xf numFmtId="171" fontId="38" fillId="0" borderId="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4" fontId="38" fillId="0" borderId="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71" fontId="38" fillId="0" borderId="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73" fontId="35" fillId="0" borderId="0" applyFill="0" applyBorder="0" applyAlignment="0" applyProtection="0"/>
    <xf numFmtId="173" fontId="35" fillId="0" borderId="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73" fontId="35" fillId="0" borderId="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73" fontId="35" fillId="0" borderId="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73" fontId="35" fillId="0" borderId="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0" fontId="49" fillId="12" borderId="12" applyNumberFormat="0" applyAlignment="0" applyProtection="0"/>
    <xf numFmtId="0" fontId="49" fillId="13" borderId="12" applyNumberFormat="0" applyAlignment="0" applyProtection="0"/>
    <xf numFmtId="0" fontId="50" fillId="0" borderId="13" applyNumberFormat="0" applyFill="0" applyAlignment="0" applyProtection="0"/>
    <xf numFmtId="0" fontId="52" fillId="0" borderId="0"/>
    <xf numFmtId="171" fontId="11" fillId="0" borderId="0" applyFill="0" applyBorder="0" applyAlignment="0" applyProtection="0"/>
    <xf numFmtId="176" fontId="11" fillId="0" borderId="0" applyFill="0" applyBorder="0" applyAlignment="0" applyProtection="0"/>
    <xf numFmtId="177" fontId="11" fillId="0" borderId="0" applyFill="0" applyBorder="0" applyAlignment="0" applyProtection="0"/>
    <xf numFmtId="0" fontId="4" fillId="0" borderId="0"/>
    <xf numFmtId="168" fontId="8" fillId="0" borderId="0" applyFont="0" applyFill="0" applyBorder="0" applyAlignment="0" applyProtection="0"/>
    <xf numFmtId="0" fontId="59" fillId="0" borderId="0"/>
    <xf numFmtId="0" fontId="4" fillId="0" borderId="0"/>
    <xf numFmtId="0" fontId="18" fillId="0" borderId="0"/>
    <xf numFmtId="0" fontId="60" fillId="0" borderId="0"/>
    <xf numFmtId="0" fontId="18" fillId="0" borderId="0"/>
    <xf numFmtId="173" fontId="11" fillId="0" borderId="0" applyFill="0" applyBorder="0" applyAlignment="0" applyProtection="0"/>
    <xf numFmtId="171" fontId="11" fillId="0" borderId="0" applyFill="0" applyBorder="0" applyAlignment="0" applyProtection="0"/>
    <xf numFmtId="0" fontId="8" fillId="0" borderId="0"/>
    <xf numFmtId="0" fontId="52" fillId="0" borderId="0"/>
    <xf numFmtId="0" fontId="66" fillId="0" borderId="0"/>
    <xf numFmtId="0" fontId="5" fillId="0" borderId="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37" borderId="0" applyNumberFormat="0" applyBorder="0" applyAlignment="0" applyProtection="0"/>
    <xf numFmtId="0" fontId="67" fillId="0" borderId="0"/>
    <xf numFmtId="0" fontId="20" fillId="0" borderId="0"/>
    <xf numFmtId="0" fontId="11" fillId="14" borderId="0" applyNumberFormat="0" applyBorder="0" applyAlignment="0" applyProtection="0"/>
    <xf numFmtId="0" fontId="11" fillId="14" borderId="0" applyNumberFormat="0" applyBorder="0" applyAlignment="0" applyProtection="0"/>
    <xf numFmtId="0" fontId="11" fillId="37"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37"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37"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37"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37"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8"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8"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8"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8"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8"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8"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9"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4"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40" borderId="0" applyNumberFormat="0" applyBorder="0" applyAlignment="0" applyProtection="0"/>
    <xf numFmtId="0" fontId="11" fillId="18" borderId="0" applyNumberFormat="0" applyBorder="0" applyAlignment="0" applyProtection="0"/>
    <xf numFmtId="0" fontId="11" fillId="40" borderId="0" applyNumberFormat="0" applyBorder="0" applyAlignment="0" applyProtection="0"/>
    <xf numFmtId="0" fontId="11" fillId="18" borderId="0" applyNumberFormat="0" applyBorder="0" applyAlignment="0" applyProtection="0"/>
    <xf numFmtId="0" fontId="11" fillId="1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9"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9"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39"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39"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39"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39"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39"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39"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2"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2"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2"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2"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2"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2"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4"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4"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4"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4"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4"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4"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39"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39"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39"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39"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39"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39"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45"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7"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7"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7"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7"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7"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7" borderId="0" applyNumberFormat="0" applyBorder="0" applyAlignment="0" applyProtection="0"/>
    <xf numFmtId="0" fontId="21" fillId="46" borderId="0" applyNumberFormat="0" applyBorder="0" applyAlignment="0" applyProtection="0"/>
    <xf numFmtId="0" fontId="21" fillId="47" borderId="0" applyNumberFormat="0" applyBorder="0" applyAlignment="0" applyProtection="0"/>
    <xf numFmtId="0" fontId="21" fillId="45" borderId="0" applyNumberFormat="0" applyBorder="0" applyAlignment="0" applyProtection="0"/>
    <xf numFmtId="0" fontId="21" fillId="48"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2"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2"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2"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2"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2"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2" borderId="0" applyNumberFormat="0" applyBorder="0" applyAlignment="0" applyProtection="0"/>
    <xf numFmtId="0" fontId="21" fillId="41" borderId="0" applyNumberFormat="0" applyBorder="0" applyAlignment="0" applyProtection="0"/>
    <xf numFmtId="0" fontId="21" fillId="42" borderId="0" applyNumberFormat="0" applyBorder="0" applyAlignment="0" applyProtection="0"/>
    <xf numFmtId="0" fontId="21" fillId="48" borderId="0" applyNumberFormat="0" applyBorder="0" applyAlignment="0" applyProtection="0"/>
    <xf numFmtId="0" fontId="21" fillId="49"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4"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4"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4"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4"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4"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4" borderId="0" applyNumberFormat="0" applyBorder="0" applyAlignment="0" applyProtection="0"/>
    <xf numFmtId="0" fontId="21" fillId="43" borderId="0" applyNumberFormat="0" applyBorder="0" applyAlignment="0" applyProtection="0"/>
    <xf numFmtId="0" fontId="21" fillId="44" borderId="0" applyNumberFormat="0" applyBorder="0" applyAlignment="0" applyProtection="0"/>
    <xf numFmtId="0" fontId="21" fillId="49" borderId="0" applyNumberFormat="0" applyBorder="0" applyAlignment="0" applyProtection="0"/>
    <xf numFmtId="0" fontId="21" fillId="50"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0" borderId="0" applyNumberFormat="0" applyBorder="0" applyAlignment="0" applyProtection="0"/>
    <xf numFmtId="0" fontId="21" fillId="52"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52" borderId="0" applyNumberFormat="0" applyBorder="0" applyAlignment="0" applyProtection="0"/>
    <xf numFmtId="0" fontId="21" fillId="53"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53" borderId="0" applyNumberFormat="0" applyBorder="0" applyAlignment="0" applyProtection="0"/>
    <xf numFmtId="0" fontId="48" fillId="54"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54" borderId="0" applyNumberFormat="0" applyBorder="0" applyAlignment="0" applyProtection="0"/>
    <xf numFmtId="0" fontId="46" fillId="55" borderId="12" applyNumberFormat="0" applyAlignment="0" applyProtection="0"/>
    <xf numFmtId="0" fontId="68" fillId="56" borderId="12" applyNumberFormat="0" applyAlignment="0" applyProtection="0"/>
    <xf numFmtId="0" fontId="68" fillId="56" borderId="12" applyNumberFormat="0" applyAlignment="0" applyProtection="0"/>
    <xf numFmtId="0" fontId="68" fillId="56" borderId="12" applyNumberFormat="0" applyAlignment="0" applyProtection="0"/>
    <xf numFmtId="0" fontId="68" fillId="56" borderId="12" applyNumberFormat="0" applyAlignment="0" applyProtection="0"/>
    <xf numFmtId="0" fontId="68" fillId="56" borderId="12" applyNumberFormat="0" applyAlignment="0" applyProtection="0"/>
    <xf numFmtId="0" fontId="68" fillId="56" borderId="12" applyNumberFormat="0" applyAlignment="0" applyProtection="0"/>
    <xf numFmtId="0" fontId="68" fillId="56" borderId="12" applyNumberFormat="0" applyAlignment="0" applyProtection="0"/>
    <xf numFmtId="0" fontId="68" fillId="56" borderId="12" applyNumberFormat="0" applyAlignment="0" applyProtection="0"/>
    <xf numFmtId="0" fontId="68" fillId="56" borderId="12" applyNumberFormat="0" applyAlignment="0" applyProtection="0"/>
    <xf numFmtId="0" fontId="68" fillId="56" borderId="12" applyNumberFormat="0" applyAlignment="0" applyProtection="0"/>
    <xf numFmtId="0" fontId="68" fillId="56" borderId="12" applyNumberFormat="0" applyAlignment="0" applyProtection="0"/>
    <xf numFmtId="0" fontId="68" fillId="56" borderId="12" applyNumberFormat="0" applyAlignment="0" applyProtection="0"/>
    <xf numFmtId="0" fontId="68" fillId="56" borderId="12" applyNumberFormat="0" applyAlignment="0" applyProtection="0"/>
    <xf numFmtId="0" fontId="46" fillId="55" borderId="12" applyNumberFormat="0" applyAlignment="0" applyProtection="0"/>
    <xf numFmtId="0" fontId="45" fillId="57" borderId="11" applyNumberFormat="0" applyAlignment="0" applyProtection="0"/>
    <xf numFmtId="0" fontId="45" fillId="36" borderId="11" applyNumberFormat="0" applyAlignment="0" applyProtection="0"/>
    <xf numFmtId="0" fontId="45" fillId="36" borderId="11" applyNumberFormat="0" applyAlignment="0" applyProtection="0"/>
    <xf numFmtId="0" fontId="45" fillId="36" borderId="11" applyNumberFormat="0" applyAlignment="0" applyProtection="0"/>
    <xf numFmtId="0" fontId="45" fillId="36" borderId="11" applyNumberFormat="0" applyAlignment="0" applyProtection="0"/>
    <xf numFmtId="0" fontId="45" fillId="36" borderId="11" applyNumberFormat="0" applyAlignment="0" applyProtection="0"/>
    <xf numFmtId="0" fontId="45" fillId="36" borderId="11" applyNumberFormat="0" applyAlignment="0" applyProtection="0"/>
    <xf numFmtId="0" fontId="45" fillId="57" borderId="11" applyNumberFormat="0" applyAlignment="0" applyProtection="0"/>
    <xf numFmtId="173" fontId="69" fillId="0" borderId="0" applyFill="0" applyBorder="0" applyAlignment="0" applyProtection="0"/>
    <xf numFmtId="168" fontId="18" fillId="0" borderId="0" applyFont="0" applyFill="0" applyBorder="0" applyAlignment="0" applyProtection="0"/>
    <xf numFmtId="3" fontId="11" fillId="0" borderId="0" applyFill="0" applyBorder="0" applyAlignment="0" applyProtection="0"/>
    <xf numFmtId="3" fontId="69" fillId="0" borderId="0" applyFill="0" applyBorder="0" applyAlignment="0" applyProtection="0"/>
    <xf numFmtId="3" fontId="70" fillId="0" borderId="0" applyFont="0" applyFill="0" applyBorder="0" applyAlignment="0" applyProtection="0"/>
    <xf numFmtId="182" fontId="69" fillId="0" borderId="0" applyFill="0" applyBorder="0" applyAlignment="0" applyProtection="0"/>
    <xf numFmtId="167" fontId="18" fillId="0" borderId="0" applyFont="0" applyFill="0" applyBorder="0" applyAlignment="0" applyProtection="0"/>
    <xf numFmtId="0" fontId="71" fillId="0" borderId="18" applyAlignment="0"/>
    <xf numFmtId="0" fontId="72" fillId="0" borderId="18" applyAlignment="0"/>
    <xf numFmtId="0" fontId="73" fillId="0" borderId="19" applyAlignment="0"/>
    <xf numFmtId="0" fontId="18" fillId="0" borderId="0"/>
    <xf numFmtId="0" fontId="38" fillId="0" borderId="0"/>
    <xf numFmtId="0" fontId="23" fillId="0" borderId="0"/>
    <xf numFmtId="171" fontId="11" fillId="0" borderId="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39"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39"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39"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39"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39"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39" borderId="0" applyNumberFormat="0" applyBorder="0" applyAlignment="0" applyProtection="0"/>
    <xf numFmtId="0" fontId="26" fillId="0" borderId="5" applyNumberFormat="0" applyFill="0" applyAlignment="0" applyProtection="0"/>
    <xf numFmtId="0" fontId="74" fillId="0" borderId="20" applyNumberFormat="0" applyFill="0" applyAlignment="0" applyProtection="0"/>
    <xf numFmtId="0" fontId="74" fillId="0" borderId="20" applyNumberFormat="0" applyFill="0" applyAlignment="0" applyProtection="0"/>
    <xf numFmtId="0" fontId="74" fillId="0" borderId="20" applyNumberFormat="0" applyFill="0" applyAlignment="0" applyProtection="0"/>
    <xf numFmtId="0" fontId="74" fillId="0" borderId="20" applyNumberFormat="0" applyFill="0" applyAlignment="0" applyProtection="0"/>
    <xf numFmtId="0" fontId="74" fillId="0" borderId="20" applyNumberFormat="0" applyFill="0" applyAlignment="0" applyProtection="0"/>
    <xf numFmtId="0" fontId="74" fillId="0" borderId="20" applyNumberFormat="0" applyFill="0" applyAlignment="0" applyProtection="0"/>
    <xf numFmtId="0" fontId="26" fillId="0" borderId="5" applyNumberFormat="0" applyFill="0" applyAlignment="0" applyProtection="0"/>
    <xf numFmtId="0" fontId="29" fillId="0" borderId="6" applyNumberFormat="0" applyFill="0" applyAlignment="0" applyProtection="0"/>
    <xf numFmtId="0" fontId="75" fillId="0" borderId="21" applyNumberFormat="0" applyFill="0" applyAlignment="0" applyProtection="0"/>
    <xf numFmtId="0" fontId="75" fillId="0" borderId="21" applyNumberFormat="0" applyFill="0" applyAlignment="0" applyProtection="0"/>
    <xf numFmtId="0" fontId="75" fillId="0" borderId="21" applyNumberFormat="0" applyFill="0" applyAlignment="0" applyProtection="0"/>
    <xf numFmtId="0" fontId="75" fillId="0" borderId="21" applyNumberFormat="0" applyFill="0" applyAlignment="0" applyProtection="0"/>
    <xf numFmtId="0" fontId="75" fillId="0" borderId="21" applyNumberFormat="0" applyFill="0" applyAlignment="0" applyProtection="0"/>
    <xf numFmtId="0" fontId="75" fillId="0" borderId="21" applyNumberFormat="0" applyFill="0" applyAlignment="0" applyProtection="0"/>
    <xf numFmtId="0" fontId="29" fillId="0" borderId="6" applyNumberFormat="0" applyFill="0" applyAlignment="0" applyProtection="0"/>
    <xf numFmtId="0" fontId="31" fillId="0" borderId="7" applyNumberFormat="0" applyFill="0" applyAlignment="0" applyProtection="0"/>
    <xf numFmtId="0" fontId="76" fillId="0" borderId="22" applyNumberFormat="0" applyFill="0" applyAlignment="0" applyProtection="0"/>
    <xf numFmtId="0" fontId="76" fillId="0" borderId="22" applyNumberFormat="0" applyFill="0" applyAlignment="0" applyProtection="0"/>
    <xf numFmtId="0" fontId="76" fillId="0" borderId="22" applyNumberFormat="0" applyFill="0" applyAlignment="0" applyProtection="0"/>
    <xf numFmtId="0" fontId="76" fillId="0" borderId="22" applyNumberFormat="0" applyFill="0" applyAlignment="0" applyProtection="0"/>
    <xf numFmtId="0" fontId="76" fillId="0" borderId="22" applyNumberFormat="0" applyFill="0" applyAlignment="0" applyProtection="0"/>
    <xf numFmtId="0" fontId="76" fillId="0" borderId="22"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31"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alignment vertical="top"/>
      <protection locked="0"/>
    </xf>
    <xf numFmtId="0" fontId="77" fillId="0" borderId="0" applyNumberFormat="0" applyFill="0" applyBorder="0" applyAlignment="0" applyProtection="0"/>
    <xf numFmtId="0" fontId="14" fillId="0" borderId="0" applyNumberFormat="0" applyFill="0" applyBorder="0" applyAlignment="0" applyProtection="0">
      <alignment vertical="top"/>
      <protection locked="0"/>
    </xf>
    <xf numFmtId="0" fontId="79" fillId="0" borderId="0" applyNumberFormat="0" applyFill="0" applyBorder="0" applyAlignment="0" applyProtection="0"/>
    <xf numFmtId="0" fontId="49" fillId="58" borderId="12" applyNumberFormat="0" applyAlignment="0" applyProtection="0"/>
    <xf numFmtId="0" fontId="49" fillId="25" borderId="12" applyNumberFormat="0" applyAlignment="0" applyProtection="0"/>
    <xf numFmtId="0" fontId="49" fillId="25" borderId="12" applyNumberFormat="0" applyAlignment="0" applyProtection="0"/>
    <xf numFmtId="0" fontId="49" fillId="25" borderId="12" applyNumberFormat="0" applyAlignment="0" applyProtection="0"/>
    <xf numFmtId="0" fontId="49" fillId="25" borderId="12" applyNumberFormat="0" applyAlignment="0" applyProtection="0"/>
    <xf numFmtId="0" fontId="49" fillId="25" borderId="12" applyNumberFormat="0" applyAlignment="0" applyProtection="0"/>
    <xf numFmtId="0" fontId="49" fillId="25" borderId="12" applyNumberFormat="0" applyAlignment="0" applyProtection="0"/>
    <xf numFmtId="0" fontId="49" fillId="58" borderId="12" applyNumberFormat="0" applyAlignment="0" applyProtection="0"/>
    <xf numFmtId="0" fontId="25" fillId="24" borderId="4" applyNumberFormat="0" applyAlignment="0" applyProtection="0"/>
    <xf numFmtId="0" fontId="44" fillId="0" borderId="9" applyNumberFormat="0" applyFill="0" applyAlignment="0" applyProtection="0"/>
    <xf numFmtId="0" fontId="41" fillId="0" borderId="23" applyNumberFormat="0" applyFill="0" applyAlignment="0" applyProtection="0"/>
    <xf numFmtId="0" fontId="41" fillId="0" borderId="23" applyNumberFormat="0" applyFill="0" applyAlignment="0" applyProtection="0"/>
    <xf numFmtId="0" fontId="41" fillId="0" borderId="23" applyNumberFormat="0" applyFill="0" applyAlignment="0" applyProtection="0"/>
    <xf numFmtId="0" fontId="41" fillId="0" borderId="23" applyNumberFormat="0" applyFill="0" applyAlignment="0" applyProtection="0"/>
    <xf numFmtId="0" fontId="41" fillId="0" borderId="23" applyNumberFormat="0" applyFill="0" applyAlignment="0" applyProtection="0"/>
    <xf numFmtId="0" fontId="41" fillId="0" borderId="23" applyNumberFormat="0" applyFill="0" applyAlignment="0" applyProtection="0"/>
    <xf numFmtId="0" fontId="44" fillId="0" borderId="9" applyNumberFormat="0" applyFill="0" applyAlignment="0" applyProtection="0"/>
    <xf numFmtId="0" fontId="26" fillId="0" borderId="5"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4" fontId="18" fillId="0" borderId="0" applyAlignment="0"/>
    <xf numFmtId="4" fontId="18" fillId="0" borderId="0" applyAlignment="0"/>
    <xf numFmtId="4" fontId="18" fillId="0" borderId="0" applyAlignment="0"/>
    <xf numFmtId="4" fontId="18" fillId="0" borderId="0" applyAlignment="0"/>
    <xf numFmtId="4" fontId="18" fillId="0" borderId="0" applyAlignment="0"/>
    <xf numFmtId="4" fontId="18" fillId="0" borderId="0" applyAlignment="0"/>
    <xf numFmtId="4" fontId="18" fillId="0" borderId="0" applyAlignment="0"/>
    <xf numFmtId="4" fontId="80" fillId="0" borderId="0" applyAlignment="0"/>
    <xf numFmtId="4" fontId="80" fillId="0" borderId="0" applyAlignment="0"/>
    <xf numFmtId="4" fontId="80" fillId="0" borderId="0" applyAlignment="0"/>
    <xf numFmtId="4" fontId="80" fillId="0" borderId="0" applyAlignment="0"/>
    <xf numFmtId="4" fontId="80" fillId="0" borderId="0" applyAlignment="0"/>
    <xf numFmtId="4" fontId="80" fillId="0" borderId="0" applyAlignment="0"/>
    <xf numFmtId="4" fontId="80" fillId="0" borderId="0" applyAlignment="0"/>
    <xf numFmtId="0" fontId="18" fillId="0" borderId="0"/>
    <xf numFmtId="0" fontId="81" fillId="0" borderId="0" applyNumberFormat="0" applyFont="0" applyFill="0" applyBorder="0" applyAlignment="0" applyProtection="0">
      <alignment vertical="top"/>
    </xf>
    <xf numFmtId="0" fontId="63" fillId="0" borderId="0"/>
    <xf numFmtId="0" fontId="18" fillId="0" borderId="0"/>
    <xf numFmtId="0" fontId="4" fillId="0" borderId="0"/>
    <xf numFmtId="0" fontId="18" fillId="0" borderId="0"/>
    <xf numFmtId="0" fontId="18" fillId="0" borderId="0"/>
    <xf numFmtId="0" fontId="18" fillId="0" borderId="0"/>
    <xf numFmtId="0" fontId="38" fillId="0" borderId="0"/>
    <xf numFmtId="0" fontId="35" fillId="0" borderId="0"/>
    <xf numFmtId="0" fontId="18" fillId="0" borderId="0"/>
    <xf numFmtId="0" fontId="82" fillId="0" borderId="0"/>
    <xf numFmtId="0" fontId="35" fillId="0" borderId="0"/>
    <xf numFmtId="0" fontId="38" fillId="0" borderId="0"/>
    <xf numFmtId="0" fontId="8" fillId="0" borderId="0"/>
    <xf numFmtId="0" fontId="38" fillId="0" borderId="0"/>
    <xf numFmtId="0" fontId="8" fillId="0" borderId="0"/>
    <xf numFmtId="0" fontId="11" fillId="0" borderId="0"/>
    <xf numFmtId="0" fontId="38" fillId="0" borderId="0"/>
    <xf numFmtId="0" fontId="11" fillId="0" borderId="0"/>
    <xf numFmtId="0" fontId="38" fillId="0" borderId="0"/>
    <xf numFmtId="0" fontId="38" fillId="0" borderId="0"/>
    <xf numFmtId="0" fontId="59" fillId="0" borderId="0"/>
    <xf numFmtId="0" fontId="60" fillId="0" borderId="0"/>
    <xf numFmtId="0" fontId="36" fillId="0" borderId="0"/>
    <xf numFmtId="0" fontId="38" fillId="0" borderId="0"/>
    <xf numFmtId="0" fontId="8" fillId="0" borderId="0"/>
    <xf numFmtId="0" fontId="60" fillId="0" borderId="0"/>
    <xf numFmtId="0" fontId="36" fillId="0" borderId="0"/>
    <xf numFmtId="0" fontId="60" fillId="0" borderId="0"/>
    <xf numFmtId="0" fontId="36" fillId="0" borderId="0"/>
    <xf numFmtId="0" fontId="60" fillId="0" borderId="0"/>
    <xf numFmtId="0" fontId="36" fillId="0" borderId="0"/>
    <xf numFmtId="0" fontId="60" fillId="0" borderId="0"/>
    <xf numFmtId="0" fontId="36" fillId="0" borderId="0"/>
    <xf numFmtId="0" fontId="60" fillId="0" borderId="0"/>
    <xf numFmtId="0" fontId="36" fillId="0" borderId="0"/>
    <xf numFmtId="0" fontId="60" fillId="0" borderId="0"/>
    <xf numFmtId="0" fontId="36" fillId="0" borderId="0"/>
    <xf numFmtId="0" fontId="82" fillId="0" borderId="0"/>
    <xf numFmtId="0" fontId="35" fillId="0" borderId="0"/>
    <xf numFmtId="0" fontId="11" fillId="0" borderId="0"/>
    <xf numFmtId="0" fontId="60" fillId="0" borderId="0"/>
    <xf numFmtId="0" fontId="36" fillId="0" borderId="0"/>
    <xf numFmtId="0" fontId="60" fillId="0" borderId="0"/>
    <xf numFmtId="0" fontId="36" fillId="0" borderId="0"/>
    <xf numFmtId="0" fontId="60" fillId="0" borderId="0"/>
    <xf numFmtId="0" fontId="36" fillId="0" borderId="0"/>
    <xf numFmtId="0" fontId="60" fillId="0" borderId="0"/>
    <xf numFmtId="0" fontId="36" fillId="0" borderId="0"/>
    <xf numFmtId="0" fontId="60" fillId="0" borderId="0"/>
    <xf numFmtId="0" fontId="36" fillId="0" borderId="0"/>
    <xf numFmtId="0" fontId="60" fillId="0" borderId="0"/>
    <xf numFmtId="0" fontId="36" fillId="0" borderId="0"/>
    <xf numFmtId="0" fontId="60" fillId="0" borderId="0"/>
    <xf numFmtId="0" fontId="36" fillId="0" borderId="0"/>
    <xf numFmtId="0" fontId="60" fillId="0" borderId="0"/>
    <xf numFmtId="0" fontId="36" fillId="0" borderId="0"/>
    <xf numFmtId="0" fontId="60" fillId="0" borderId="0"/>
    <xf numFmtId="0" fontId="36" fillId="0" borderId="0"/>
    <xf numFmtId="0" fontId="60" fillId="0" borderId="0"/>
    <xf numFmtId="0" fontId="36" fillId="0" borderId="0"/>
    <xf numFmtId="0" fontId="60" fillId="0" borderId="0"/>
    <xf numFmtId="0" fontId="36" fillId="0" borderId="0"/>
    <xf numFmtId="0" fontId="60" fillId="0" borderId="0"/>
    <xf numFmtId="0" fontId="36" fillId="0" borderId="0"/>
    <xf numFmtId="0" fontId="60" fillId="0" borderId="0"/>
    <xf numFmtId="0" fontId="36" fillId="0" borderId="0"/>
    <xf numFmtId="0" fontId="11" fillId="0" borderId="0"/>
    <xf numFmtId="0" fontId="4" fillId="0" borderId="0"/>
    <xf numFmtId="0" fontId="18" fillId="0" borderId="0"/>
    <xf numFmtId="0" fontId="60" fillId="0" borderId="0"/>
    <xf numFmtId="0" fontId="36" fillId="0" borderId="0"/>
    <xf numFmtId="0" fontId="60" fillId="0" borderId="0"/>
    <xf numFmtId="0" fontId="36" fillId="0" borderId="0"/>
    <xf numFmtId="0" fontId="60" fillId="0" borderId="0"/>
    <xf numFmtId="0" fontId="36" fillId="0" borderId="0"/>
    <xf numFmtId="0" fontId="60" fillId="0" borderId="0"/>
    <xf numFmtId="0" fontId="36" fillId="0" borderId="0"/>
    <xf numFmtId="0" fontId="60" fillId="0" borderId="0"/>
    <xf numFmtId="0" fontId="36" fillId="0" borderId="0"/>
    <xf numFmtId="0" fontId="60" fillId="0" borderId="0"/>
    <xf numFmtId="0" fontId="36" fillId="0" borderId="0"/>
    <xf numFmtId="0" fontId="60" fillId="0" borderId="0"/>
    <xf numFmtId="0" fontId="36" fillId="0" borderId="0"/>
    <xf numFmtId="0" fontId="18" fillId="0" borderId="0"/>
    <xf numFmtId="0" fontId="60" fillId="0" borderId="0"/>
    <xf numFmtId="0" fontId="36" fillId="0" borderId="0"/>
    <xf numFmtId="0" fontId="60" fillId="0" borderId="0"/>
    <xf numFmtId="0" fontId="36" fillId="0" borderId="0"/>
    <xf numFmtId="0" fontId="60" fillId="0" borderId="0"/>
    <xf numFmtId="0" fontId="36" fillId="0" borderId="0"/>
    <xf numFmtId="0" fontId="60" fillId="0" borderId="0"/>
    <xf numFmtId="0" fontId="36" fillId="0" borderId="0"/>
    <xf numFmtId="0" fontId="60" fillId="0" borderId="0"/>
    <xf numFmtId="0" fontId="36" fillId="0" borderId="0"/>
    <xf numFmtId="0" fontId="36" fillId="0" borderId="0"/>
    <xf numFmtId="0" fontId="83" fillId="0" borderId="0"/>
    <xf numFmtId="0" fontId="84" fillId="0" borderId="0"/>
    <xf numFmtId="0" fontId="37" fillId="0" borderId="0"/>
    <xf numFmtId="0" fontId="85" fillId="0" borderId="0"/>
    <xf numFmtId="0" fontId="18" fillId="0" borderId="0"/>
    <xf numFmtId="0" fontId="81" fillId="0" borderId="0"/>
    <xf numFmtId="0" fontId="18" fillId="0" borderId="0"/>
    <xf numFmtId="0" fontId="11" fillId="0" borderId="0"/>
    <xf numFmtId="0" fontId="4" fillId="0" borderId="0"/>
    <xf numFmtId="0" fontId="86" fillId="0" borderId="0"/>
    <xf numFmtId="0" fontId="38" fillId="0" borderId="0"/>
    <xf numFmtId="0" fontId="38" fillId="0" borderId="0"/>
    <xf numFmtId="0" fontId="8" fillId="0" borderId="0"/>
    <xf numFmtId="0" fontId="11" fillId="0" borderId="0"/>
    <xf numFmtId="0" fontId="11" fillId="0" borderId="0"/>
    <xf numFmtId="0" fontId="4" fillId="0" borderId="0"/>
    <xf numFmtId="0" fontId="87" fillId="0" borderId="0"/>
    <xf numFmtId="0" fontId="39" fillId="59" borderId="0" applyNumberFormat="0" applyBorder="0" applyAlignment="0" applyProtection="0"/>
    <xf numFmtId="0" fontId="88" fillId="25" borderId="0" applyNumberFormat="0" applyBorder="0" applyAlignment="0" applyProtection="0"/>
    <xf numFmtId="0" fontId="88" fillId="25" borderId="0" applyNumberFormat="0" applyBorder="0" applyAlignment="0" applyProtection="0"/>
    <xf numFmtId="0" fontId="88" fillId="25" borderId="0" applyNumberFormat="0" applyBorder="0" applyAlignment="0" applyProtection="0"/>
    <xf numFmtId="0" fontId="88" fillId="25" borderId="0" applyNumberFormat="0" applyBorder="0" applyAlignment="0" applyProtection="0"/>
    <xf numFmtId="0" fontId="88" fillId="25" borderId="0" applyNumberFormat="0" applyBorder="0" applyAlignment="0" applyProtection="0"/>
    <xf numFmtId="0" fontId="88" fillId="25" borderId="0" applyNumberFormat="0" applyBorder="0" applyAlignment="0" applyProtection="0"/>
    <xf numFmtId="0" fontId="39" fillId="59" borderId="0" applyNumberFormat="0" applyBorder="0" applyAlignment="0" applyProtection="0"/>
    <xf numFmtId="183" fontId="89" fillId="0" borderId="0"/>
    <xf numFmtId="183" fontId="89" fillId="0" borderId="0"/>
    <xf numFmtId="183" fontId="90" fillId="0" borderId="0"/>
    <xf numFmtId="0" fontId="91" fillId="0" borderId="0"/>
    <xf numFmtId="166" fontId="18" fillId="0" borderId="0"/>
    <xf numFmtId="0" fontId="91" fillId="0" borderId="0"/>
    <xf numFmtId="0" fontId="8" fillId="0" borderId="0"/>
    <xf numFmtId="0" fontId="91" fillId="0" borderId="0"/>
    <xf numFmtId="0" fontId="91" fillId="0" borderId="0"/>
    <xf numFmtId="166" fontId="92" fillId="0" borderId="0"/>
    <xf numFmtId="0" fontId="8" fillId="0" borderId="0"/>
    <xf numFmtId="0" fontId="92" fillId="60" borderId="8" applyNumberFormat="0" applyFont="0" applyAlignment="0" applyProtection="0"/>
    <xf numFmtId="0" fontId="18" fillId="26" borderId="8" applyNumberFormat="0" applyAlignment="0" applyProtection="0"/>
    <xf numFmtId="0" fontId="18" fillId="26" borderId="8" applyNumberFormat="0" applyAlignment="0" applyProtection="0"/>
    <xf numFmtId="0" fontId="18" fillId="27" borderId="8" applyNumberFormat="0" applyAlignment="0" applyProtection="0"/>
    <xf numFmtId="0" fontId="18" fillId="26" borderId="8" applyNumberFormat="0" applyAlignment="0" applyProtection="0"/>
    <xf numFmtId="0" fontId="18" fillId="26" borderId="8" applyNumberFormat="0" applyAlignment="0" applyProtection="0"/>
    <xf numFmtId="0" fontId="18" fillId="27" borderId="8" applyNumberFormat="0" applyAlignment="0" applyProtection="0"/>
    <xf numFmtId="0" fontId="18" fillId="26" borderId="8" applyNumberFormat="0" applyAlignment="0" applyProtection="0"/>
    <xf numFmtId="0" fontId="18" fillId="26" borderId="8" applyNumberFormat="0" applyAlignment="0" applyProtection="0"/>
    <xf numFmtId="0" fontId="18" fillId="27" borderId="8" applyNumberFormat="0" applyAlignment="0" applyProtection="0"/>
    <xf numFmtId="0" fontId="18" fillId="26" borderId="8" applyNumberFormat="0" applyAlignment="0" applyProtection="0"/>
    <xf numFmtId="0" fontId="18" fillId="26" borderId="8" applyNumberFormat="0" applyAlignment="0" applyProtection="0"/>
    <xf numFmtId="0" fontId="18" fillId="27" borderId="8" applyNumberFormat="0" applyAlignment="0" applyProtection="0"/>
    <xf numFmtId="0" fontId="18" fillId="26" borderId="8" applyNumberFormat="0" applyAlignment="0" applyProtection="0"/>
    <xf numFmtId="0" fontId="18" fillId="26" borderId="8" applyNumberFormat="0" applyAlignment="0" applyProtection="0"/>
    <xf numFmtId="0" fontId="18" fillId="27" borderId="8" applyNumberFormat="0" applyAlignment="0" applyProtection="0"/>
    <xf numFmtId="0" fontId="18" fillId="26" borderId="8" applyNumberFormat="0" applyAlignment="0" applyProtection="0"/>
    <xf numFmtId="0" fontId="18" fillId="26" borderId="8" applyNumberFormat="0" applyAlignment="0" applyProtection="0"/>
    <xf numFmtId="0" fontId="18" fillId="27" borderId="8" applyNumberFormat="0" applyAlignment="0" applyProtection="0"/>
    <xf numFmtId="0" fontId="18" fillId="26" borderId="8" applyNumberFormat="0" applyAlignment="0" applyProtection="0"/>
    <xf numFmtId="0" fontId="18" fillId="27" borderId="8" applyNumberFormat="0" applyAlignment="0" applyProtection="0"/>
    <xf numFmtId="0" fontId="92" fillId="60" borderId="8" applyNumberFormat="0" applyFont="0" applyAlignment="0" applyProtection="0"/>
    <xf numFmtId="9" fontId="82" fillId="0" borderId="0" applyFill="0" applyBorder="0" applyAlignment="0" applyProtection="0"/>
    <xf numFmtId="9" fontId="35" fillId="0" borderId="0" applyFill="0" applyBorder="0" applyAlignment="0" applyProtection="0"/>
    <xf numFmtId="0" fontId="38" fillId="26" borderId="8" applyNumberFormat="0" applyAlignment="0" applyProtection="0"/>
    <xf numFmtId="0" fontId="38" fillId="27" borderId="8" applyNumberFormat="0" applyAlignment="0" applyProtection="0"/>
    <xf numFmtId="0" fontId="25" fillId="56" borderId="4" applyNumberFormat="0" applyAlignment="0" applyProtection="0"/>
    <xf numFmtId="0" fontId="25" fillId="56" borderId="4" applyNumberFormat="0" applyAlignment="0" applyProtection="0"/>
    <xf numFmtId="0" fontId="25" fillId="56" borderId="4" applyNumberFormat="0" applyAlignment="0" applyProtection="0"/>
    <xf numFmtId="0" fontId="25" fillId="56" borderId="4" applyNumberFormat="0" applyAlignment="0" applyProtection="0"/>
    <xf numFmtId="0" fontId="25" fillId="56" borderId="4" applyNumberFormat="0" applyAlignment="0" applyProtection="0"/>
    <xf numFmtId="0" fontId="25" fillId="56" borderId="4" applyNumberFormat="0" applyAlignment="0" applyProtection="0"/>
    <xf numFmtId="0" fontId="25" fillId="56" borderId="4" applyNumberFormat="0" applyAlignment="0" applyProtection="0"/>
    <xf numFmtId="0" fontId="25" fillId="56" borderId="4" applyNumberFormat="0" applyAlignment="0" applyProtection="0"/>
    <xf numFmtId="0" fontId="25" fillId="56" borderId="4" applyNumberFormat="0" applyAlignment="0" applyProtection="0"/>
    <xf numFmtId="0" fontId="25" fillId="56" borderId="4" applyNumberFormat="0" applyAlignment="0" applyProtection="0"/>
    <xf numFmtId="0" fontId="25" fillId="56" borderId="4" applyNumberFormat="0" applyAlignment="0" applyProtection="0"/>
    <xf numFmtId="0" fontId="25" fillId="56" borderId="4" applyNumberFormat="0" applyAlignment="0" applyProtection="0"/>
    <xf numFmtId="0" fontId="93" fillId="0" borderId="0" applyFill="0">
      <alignment wrapText="1"/>
    </xf>
    <xf numFmtId="0" fontId="21" fillId="28"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1" fillId="51" borderId="0" applyNumberFormat="0" applyBorder="0" applyAlignment="0" applyProtection="0"/>
    <xf numFmtId="0" fontId="21" fillId="33"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34" borderId="0" applyNumberFormat="0" applyBorder="0" applyAlignment="0" applyProtection="0"/>
    <xf numFmtId="0" fontId="21" fillId="41" borderId="0" applyNumberFormat="0" applyBorder="0" applyAlignment="0" applyProtection="0"/>
    <xf numFmtId="0" fontId="21" fillId="35" borderId="0" applyNumberFormat="0" applyBorder="0" applyAlignment="0" applyProtection="0"/>
    <xf numFmtId="49" fontId="94" fillId="24" borderId="24">
      <alignment horizontal="center" vertical="top" wrapText="1"/>
    </xf>
    <xf numFmtId="49" fontId="95" fillId="24" borderId="24">
      <alignment horizontal="center" vertical="top" wrapText="1"/>
    </xf>
    <xf numFmtId="49" fontId="96" fillId="2" borderId="25">
      <alignment horizontal="center" vertical="top" wrapText="1"/>
    </xf>
    <xf numFmtId="49" fontId="94" fillId="24" borderId="24">
      <alignment horizontal="center" vertical="top" wrapText="1"/>
    </xf>
    <xf numFmtId="0" fontId="46" fillId="24" borderId="12" applyNumberFormat="0" applyAlignment="0" applyProtection="0"/>
    <xf numFmtId="0" fontId="47" fillId="24" borderId="12" applyNumberFormat="0" applyAlignment="0" applyProtection="0"/>
    <xf numFmtId="0" fontId="97" fillId="56" borderId="0">
      <alignment horizontal="right" vertical="top"/>
    </xf>
    <xf numFmtId="0" fontId="97" fillId="56" borderId="0">
      <alignment horizontal="left" vertical="top"/>
    </xf>
    <xf numFmtId="4" fontId="18" fillId="0" borderId="15" applyAlignment="0"/>
    <xf numFmtId="4" fontId="18" fillId="0" borderId="15" applyAlignment="0"/>
    <xf numFmtId="4" fontId="18" fillId="0" borderId="15" applyAlignment="0"/>
    <xf numFmtId="4" fontId="18" fillId="0" borderId="15" applyAlignment="0"/>
    <xf numFmtId="4" fontId="18" fillId="0" borderId="15" applyAlignment="0"/>
    <xf numFmtId="4" fontId="18" fillId="0" borderId="15" applyAlignment="0"/>
    <xf numFmtId="4" fontId="18" fillId="0" borderId="15" applyAlignment="0"/>
    <xf numFmtId="0" fontId="48" fillId="5"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38" fillId="0" borderId="0"/>
    <xf numFmtId="0" fontId="66" fillId="0" borderId="0"/>
    <xf numFmtId="0" fontId="5" fillId="0" borderId="0"/>
    <xf numFmtId="0" fontId="98" fillId="0" borderId="0"/>
    <xf numFmtId="0" fontId="38" fillId="0" borderId="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50" fillId="0" borderId="13"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13" applyNumberFormat="0" applyFill="0" applyAlignment="0" applyProtection="0"/>
    <xf numFmtId="182" fontId="69" fillId="0" borderId="0" applyFill="0" applyBorder="0" applyAlignment="0" applyProtection="0"/>
    <xf numFmtId="182" fontId="11" fillId="0" borderId="0" applyFill="0" applyBorder="0" applyAlignment="0" applyProtection="0"/>
    <xf numFmtId="167" fontId="36" fillId="0" borderId="0" applyFont="0" applyFill="0" applyBorder="0" applyAlignment="0" applyProtection="0"/>
    <xf numFmtId="182" fontId="69" fillId="0" borderId="0" applyFill="0" applyBorder="0" applyAlignment="0" applyProtection="0"/>
    <xf numFmtId="182" fontId="11" fillId="0" borderId="0" applyFill="0" applyBorder="0" applyAlignment="0" applyProtection="0"/>
    <xf numFmtId="167" fontId="36" fillId="0" borderId="0" applyFont="0" applyFill="0" applyBorder="0" applyAlignment="0" applyProtection="0"/>
    <xf numFmtId="176" fontId="11" fillId="0" borderId="0" applyFill="0" applyBorder="0" applyAlignment="0" applyProtection="0"/>
    <xf numFmtId="182" fontId="11" fillId="0" borderId="0" applyFill="0" applyBorder="0" applyAlignment="0" applyProtection="0"/>
    <xf numFmtId="167" fontId="36" fillId="0" borderId="0" applyFont="0" applyFill="0" applyBorder="0" applyAlignment="0" applyProtection="0"/>
    <xf numFmtId="182" fontId="69" fillId="0" borderId="0" applyFill="0" applyBorder="0" applyAlignment="0" applyProtection="0"/>
    <xf numFmtId="182" fontId="11" fillId="0" borderId="0" applyFill="0" applyBorder="0" applyAlignment="0" applyProtection="0"/>
    <xf numFmtId="167" fontId="36" fillId="0" borderId="0" applyFont="0" applyFill="0" applyBorder="0" applyAlignment="0" applyProtection="0"/>
    <xf numFmtId="182" fontId="69" fillId="0" borderId="0" applyFill="0" applyBorder="0" applyAlignment="0" applyProtection="0"/>
    <xf numFmtId="182" fontId="11" fillId="0" borderId="0" applyFill="0" applyBorder="0" applyAlignment="0" applyProtection="0"/>
    <xf numFmtId="167" fontId="36" fillId="0" borderId="0" applyFont="0" applyFill="0" applyBorder="0" applyAlignment="0" applyProtection="0"/>
    <xf numFmtId="182" fontId="69" fillId="0" borderId="0" applyFill="0" applyBorder="0" applyAlignment="0" applyProtection="0"/>
    <xf numFmtId="182" fontId="11" fillId="0" borderId="0" applyFill="0" applyBorder="0" applyAlignment="0" applyProtection="0"/>
    <xf numFmtId="167" fontId="36" fillId="0" borderId="0" applyFont="0" applyFill="0" applyBorder="0" applyAlignment="0" applyProtection="0"/>
    <xf numFmtId="182" fontId="69" fillId="0" borderId="0" applyFill="0" applyBorder="0" applyAlignment="0" applyProtection="0"/>
    <xf numFmtId="182" fontId="11" fillId="0" borderId="0" applyFill="0" applyBorder="0" applyAlignment="0" applyProtection="0"/>
    <xf numFmtId="167" fontId="36" fillId="0" borderId="0" applyFont="0" applyFill="0" applyBorder="0" applyAlignment="0" applyProtection="0"/>
    <xf numFmtId="182" fontId="69" fillId="0" borderId="0" applyFill="0" applyBorder="0" applyAlignment="0" applyProtection="0"/>
    <xf numFmtId="182" fontId="11" fillId="0" borderId="0" applyFill="0" applyBorder="0" applyAlignment="0" applyProtection="0"/>
    <xf numFmtId="167" fontId="36" fillId="0" borderId="0" applyFont="0" applyFill="0" applyBorder="0" applyAlignment="0" applyProtection="0"/>
    <xf numFmtId="182" fontId="69" fillId="0" borderId="0" applyFill="0" applyBorder="0" applyAlignment="0" applyProtection="0"/>
    <xf numFmtId="182" fontId="11" fillId="0" borderId="0" applyFill="0" applyBorder="0" applyAlignment="0" applyProtection="0"/>
    <xf numFmtId="167" fontId="36" fillId="0" borderId="0" applyFont="0" applyFill="0" applyBorder="0" applyAlignment="0" applyProtection="0"/>
    <xf numFmtId="167" fontId="91" fillId="0" borderId="0" applyFont="0" applyFill="0" applyBorder="0" applyAlignment="0" applyProtection="0"/>
    <xf numFmtId="182" fontId="11" fillId="0" borderId="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82" fontId="69" fillId="0" borderId="0" applyFill="0" applyBorder="0" applyAlignment="0" applyProtection="0"/>
    <xf numFmtId="182" fontId="11" fillId="0" borderId="0" applyFill="0" applyBorder="0" applyAlignment="0" applyProtection="0"/>
    <xf numFmtId="167" fontId="8" fillId="0" borderId="0" applyFont="0" applyFill="0" applyBorder="0" applyAlignment="0" applyProtection="0"/>
    <xf numFmtId="182" fontId="18" fillId="0" borderId="0" applyFill="0" applyBorder="0" applyAlignment="0" applyProtection="0"/>
    <xf numFmtId="182" fontId="11" fillId="0" borderId="0" applyFill="0" applyBorder="0" applyAlignment="0" applyProtection="0"/>
    <xf numFmtId="182" fontId="69" fillId="0" borderId="0" applyFill="0" applyBorder="0" applyAlignment="0" applyProtection="0"/>
    <xf numFmtId="167" fontId="18" fillId="0" borderId="0" applyFont="0" applyFill="0" applyBorder="0" applyAlignment="0" applyProtection="0"/>
    <xf numFmtId="182" fontId="69" fillId="0" borderId="0" applyFill="0" applyBorder="0" applyAlignment="0" applyProtection="0"/>
    <xf numFmtId="182" fontId="11" fillId="0" borderId="0" applyFill="0" applyBorder="0" applyAlignment="0" applyProtection="0"/>
    <xf numFmtId="167" fontId="8" fillId="0" borderId="0" applyFont="0" applyFill="0" applyBorder="0" applyAlignment="0" applyProtection="0"/>
    <xf numFmtId="182" fontId="18" fillId="0" borderId="0" applyFill="0" applyBorder="0" applyAlignment="0" applyProtection="0"/>
    <xf numFmtId="182" fontId="69" fillId="0" borderId="0" applyFill="0" applyBorder="0" applyAlignment="0" applyProtection="0"/>
    <xf numFmtId="182" fontId="11" fillId="0" borderId="0" applyFill="0" applyBorder="0" applyAlignment="0" applyProtection="0"/>
    <xf numFmtId="167" fontId="8" fillId="0" borderId="0" applyFont="0" applyFill="0" applyBorder="0" applyAlignment="0" applyProtection="0"/>
    <xf numFmtId="182" fontId="18" fillId="0" borderId="0" applyFill="0" applyBorder="0" applyAlignment="0" applyProtection="0"/>
    <xf numFmtId="182" fontId="18" fillId="0" borderId="0" applyFill="0" applyBorder="0" applyAlignment="0" applyProtection="0"/>
    <xf numFmtId="182" fontId="18" fillId="0" borderId="0" applyFill="0" applyBorder="0" applyAlignment="0" applyProtection="0"/>
    <xf numFmtId="182" fontId="11" fillId="0" borderId="0" applyFill="0" applyBorder="0" applyAlignment="0" applyProtection="0"/>
    <xf numFmtId="182" fontId="69" fillId="0" borderId="0" applyFill="0" applyBorder="0" applyAlignment="0" applyProtection="0"/>
    <xf numFmtId="167" fontId="18" fillId="0" borderId="0" applyFont="0" applyFill="0" applyBorder="0" applyAlignment="0" applyProtection="0"/>
    <xf numFmtId="182" fontId="18" fillId="0" borderId="0" applyFill="0" applyBorder="0" applyAlignment="0" applyProtection="0"/>
    <xf numFmtId="167" fontId="18" fillId="0" borderId="0" applyFill="0" applyBorder="0" applyAlignment="0" applyProtection="0"/>
    <xf numFmtId="182" fontId="69" fillId="0" borderId="0" applyFill="0" applyBorder="0" applyAlignment="0" applyProtection="0"/>
    <xf numFmtId="182" fontId="11" fillId="0" borderId="0" applyFill="0" applyBorder="0" applyAlignment="0" applyProtection="0"/>
    <xf numFmtId="167" fontId="36" fillId="0" borderId="0" applyFont="0" applyFill="0" applyBorder="0" applyAlignment="0" applyProtection="0"/>
    <xf numFmtId="182" fontId="69" fillId="0" borderId="0" applyFill="0" applyBorder="0" applyAlignment="0" applyProtection="0"/>
    <xf numFmtId="182" fontId="11" fillId="0" borderId="0" applyFill="0" applyBorder="0" applyAlignment="0" applyProtection="0"/>
    <xf numFmtId="167" fontId="36" fillId="0" borderId="0" applyFont="0" applyFill="0" applyBorder="0" applyAlignment="0" applyProtection="0"/>
    <xf numFmtId="182" fontId="69" fillId="0" borderId="0" applyFill="0" applyBorder="0" applyAlignment="0" applyProtection="0"/>
    <xf numFmtId="182" fontId="11" fillId="0" borderId="0" applyFill="0" applyBorder="0" applyAlignment="0" applyProtection="0"/>
    <xf numFmtId="167" fontId="36" fillId="0" borderId="0" applyFont="0" applyFill="0" applyBorder="0" applyAlignment="0" applyProtection="0"/>
    <xf numFmtId="182" fontId="69" fillId="0" borderId="0" applyFill="0" applyBorder="0" applyAlignment="0" applyProtection="0"/>
    <xf numFmtId="182" fontId="11" fillId="0" borderId="0" applyFill="0" applyBorder="0" applyAlignment="0" applyProtection="0"/>
    <xf numFmtId="167" fontId="36" fillId="0" borderId="0" applyFont="0" applyFill="0" applyBorder="0" applyAlignment="0" applyProtection="0"/>
    <xf numFmtId="182" fontId="69" fillId="0" borderId="0" applyFill="0" applyBorder="0" applyAlignment="0" applyProtection="0"/>
    <xf numFmtId="182" fontId="11" fillId="0" borderId="0" applyFill="0" applyBorder="0" applyAlignment="0" applyProtection="0"/>
    <xf numFmtId="167" fontId="36" fillId="0" borderId="0" applyFont="0" applyFill="0" applyBorder="0" applyAlignment="0" applyProtection="0"/>
    <xf numFmtId="182" fontId="69" fillId="0" borderId="0" applyFill="0" applyBorder="0" applyAlignment="0" applyProtection="0"/>
    <xf numFmtId="182" fontId="11" fillId="0" borderId="0" applyFill="0" applyBorder="0" applyAlignment="0" applyProtection="0"/>
    <xf numFmtId="167" fontId="36" fillId="0" borderId="0" applyFont="0" applyFill="0" applyBorder="0" applyAlignment="0" applyProtection="0"/>
    <xf numFmtId="182" fontId="69" fillId="0" borderId="0" applyFill="0" applyBorder="0" applyAlignment="0" applyProtection="0"/>
    <xf numFmtId="182" fontId="11" fillId="0" borderId="0" applyFill="0" applyBorder="0" applyAlignment="0" applyProtection="0"/>
    <xf numFmtId="167" fontId="36" fillId="0" borderId="0" applyFont="0" applyFill="0" applyBorder="0" applyAlignment="0" applyProtection="0"/>
    <xf numFmtId="0" fontId="18" fillId="0" borderId="0"/>
    <xf numFmtId="0" fontId="18" fillId="0" borderId="0"/>
    <xf numFmtId="172" fontId="35" fillId="0" borderId="0" applyFill="0" applyBorder="0" applyAlignment="0" applyProtection="0"/>
    <xf numFmtId="173" fontId="69" fillId="0" borderId="0" applyFill="0" applyBorder="0" applyAlignment="0" applyProtection="0"/>
    <xf numFmtId="173" fontId="11" fillId="0" borderId="0" applyFill="0" applyBorder="0" applyAlignment="0" applyProtection="0"/>
    <xf numFmtId="168" fontId="36" fillId="0" borderId="0" applyFont="0" applyFill="0" applyBorder="0" applyAlignment="0" applyProtection="0"/>
    <xf numFmtId="173" fontId="69" fillId="0" borderId="0" applyFill="0" applyBorder="0" applyAlignment="0" applyProtection="0"/>
    <xf numFmtId="173" fontId="11" fillId="0" borderId="0" applyFill="0" applyBorder="0" applyAlignment="0" applyProtection="0"/>
    <xf numFmtId="168" fontId="36" fillId="0" borderId="0" applyFont="0" applyFill="0" applyBorder="0" applyAlignment="0" applyProtection="0"/>
    <xf numFmtId="173" fontId="11" fillId="0" borderId="0" applyFill="0" applyBorder="0" applyAlignment="0" applyProtection="0"/>
    <xf numFmtId="168" fontId="36" fillId="0" borderId="0" applyFont="0" applyFill="0" applyBorder="0" applyAlignment="0" applyProtection="0"/>
    <xf numFmtId="173" fontId="69" fillId="0" borderId="0" applyFill="0" applyBorder="0" applyAlignment="0" applyProtection="0"/>
    <xf numFmtId="173" fontId="11" fillId="0" borderId="0" applyFill="0" applyBorder="0" applyAlignment="0" applyProtection="0"/>
    <xf numFmtId="168" fontId="36" fillId="0" borderId="0" applyFont="0" applyFill="0" applyBorder="0" applyAlignment="0" applyProtection="0"/>
    <xf numFmtId="173" fontId="69" fillId="0" borderId="0" applyFill="0" applyBorder="0" applyAlignment="0" applyProtection="0"/>
    <xf numFmtId="173" fontId="11" fillId="0" borderId="0" applyFill="0" applyBorder="0" applyAlignment="0" applyProtection="0"/>
    <xf numFmtId="168" fontId="36" fillId="0" borderId="0" applyFont="0" applyFill="0" applyBorder="0" applyAlignment="0" applyProtection="0"/>
    <xf numFmtId="173" fontId="82" fillId="0" borderId="0" applyFill="0" applyBorder="0" applyAlignment="0" applyProtection="0"/>
    <xf numFmtId="173" fontId="18" fillId="0" borderId="0" applyFill="0" applyBorder="0" applyAlignment="0" applyProtection="0"/>
    <xf numFmtId="173" fontId="35" fillId="0" borderId="0" applyFill="0" applyBorder="0" applyAlignment="0" applyProtection="0"/>
    <xf numFmtId="173" fontId="69" fillId="0" borderId="0" applyFill="0" applyBorder="0" applyAlignment="0" applyProtection="0"/>
    <xf numFmtId="173" fontId="11" fillId="0" borderId="0" applyFill="0" applyBorder="0" applyAlignment="0" applyProtection="0"/>
    <xf numFmtId="168" fontId="36" fillId="0" borderId="0" applyFont="0" applyFill="0" applyBorder="0" applyAlignment="0" applyProtection="0"/>
    <xf numFmtId="173" fontId="69" fillId="0" borderId="0" applyFill="0" applyBorder="0" applyAlignment="0" applyProtection="0"/>
    <xf numFmtId="173" fontId="11" fillId="0" borderId="0" applyFill="0" applyBorder="0" applyAlignment="0" applyProtection="0"/>
    <xf numFmtId="168" fontId="36" fillId="0" borderId="0" applyFont="0" applyFill="0" applyBorder="0" applyAlignment="0" applyProtection="0"/>
    <xf numFmtId="173" fontId="82" fillId="0" borderId="0" applyFill="0" applyBorder="0" applyAlignment="0" applyProtection="0"/>
    <xf numFmtId="173" fontId="18" fillId="0" borderId="0" applyFill="0" applyBorder="0" applyAlignment="0" applyProtection="0"/>
    <xf numFmtId="173" fontId="35" fillId="0" borderId="0" applyFill="0" applyBorder="0" applyAlignment="0" applyProtection="0"/>
    <xf numFmtId="173" fontId="69" fillId="0" borderId="0" applyFill="0" applyBorder="0" applyAlignment="0" applyProtection="0"/>
    <xf numFmtId="173" fontId="11" fillId="0" borderId="0" applyFill="0" applyBorder="0" applyAlignment="0" applyProtection="0"/>
    <xf numFmtId="168" fontId="36" fillId="0" borderId="0" applyFont="0" applyFill="0" applyBorder="0" applyAlignment="0" applyProtection="0"/>
    <xf numFmtId="173" fontId="69" fillId="0" borderId="0" applyFill="0" applyBorder="0" applyAlignment="0" applyProtection="0"/>
    <xf numFmtId="173" fontId="11" fillId="0" borderId="0" applyFill="0" applyBorder="0" applyAlignment="0" applyProtection="0"/>
    <xf numFmtId="168" fontId="36" fillId="0" borderId="0" applyFont="0" applyFill="0" applyBorder="0" applyAlignment="0" applyProtection="0"/>
    <xf numFmtId="173" fontId="82" fillId="0" borderId="0" applyFill="0" applyBorder="0" applyAlignment="0" applyProtection="0"/>
    <xf numFmtId="173" fontId="18" fillId="0" borderId="0" applyFill="0" applyBorder="0" applyAlignment="0" applyProtection="0"/>
    <xf numFmtId="173" fontId="35" fillId="0" borderId="0" applyFill="0" applyBorder="0" applyAlignment="0" applyProtection="0"/>
    <xf numFmtId="173" fontId="82" fillId="0" borderId="0" applyFill="0" applyBorder="0" applyAlignment="0" applyProtection="0"/>
    <xf numFmtId="173" fontId="18" fillId="0" borderId="0" applyFill="0" applyBorder="0" applyAlignment="0" applyProtection="0"/>
    <xf numFmtId="173" fontId="35" fillId="0" borderId="0" applyFill="0" applyBorder="0" applyAlignment="0" applyProtection="0"/>
    <xf numFmtId="173" fontId="69" fillId="0" borderId="0" applyFill="0" applyBorder="0" applyAlignment="0" applyProtection="0"/>
    <xf numFmtId="168" fontId="91" fillId="0" borderId="0" applyFont="0" applyFill="0" applyBorder="0" applyAlignment="0" applyProtection="0"/>
    <xf numFmtId="173" fontId="11" fillId="0" borderId="0" applyFill="0" applyBorder="0" applyAlignment="0" applyProtection="0"/>
    <xf numFmtId="168" fontId="8" fillId="0" borderId="0" applyFont="0" applyFill="0" applyBorder="0" applyAlignment="0" applyProtection="0"/>
    <xf numFmtId="173" fontId="82" fillId="0" borderId="0" applyFill="0" applyBorder="0" applyAlignment="0" applyProtection="0"/>
    <xf numFmtId="173" fontId="18" fillId="0" borderId="0" applyFill="0" applyBorder="0" applyAlignment="0" applyProtection="0"/>
    <xf numFmtId="173" fontId="35" fillId="0" borderId="0" applyFill="0" applyBorder="0" applyAlignment="0" applyProtection="0"/>
    <xf numFmtId="168" fontId="11" fillId="0" borderId="0" applyFont="0" applyFill="0" applyBorder="0" applyAlignment="0" applyProtection="0"/>
    <xf numFmtId="173" fontId="69"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73" fontId="69"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73" fontId="69" fillId="0" borderId="0" applyFill="0" applyBorder="0" applyAlignment="0" applyProtection="0"/>
    <xf numFmtId="168" fontId="8" fillId="0" borderId="0" applyFont="0" applyFill="0" applyBorder="0" applyAlignment="0" applyProtection="0"/>
    <xf numFmtId="173" fontId="69"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73" fontId="35" fillId="0" borderId="0" applyFill="0" applyBorder="0" applyAlignment="0" applyProtection="0"/>
    <xf numFmtId="168" fontId="11" fillId="0" borderId="0" applyFont="0" applyFill="0" applyBorder="0" applyAlignment="0" applyProtection="0"/>
    <xf numFmtId="173" fontId="69"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73" fontId="69"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73" fontId="69" fillId="0" borderId="0" applyFill="0" applyBorder="0" applyAlignment="0" applyProtection="0"/>
    <xf numFmtId="168" fontId="8" fillId="0" borderId="0" applyFont="0" applyFill="0" applyBorder="0" applyAlignment="0" applyProtection="0"/>
    <xf numFmtId="173" fontId="69"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73" fontId="35" fillId="0" borderId="0" applyFill="0" applyBorder="0" applyAlignment="0" applyProtection="0"/>
    <xf numFmtId="168" fontId="11" fillId="0" borderId="0" applyFont="0" applyFill="0" applyBorder="0" applyAlignment="0" applyProtection="0"/>
    <xf numFmtId="173" fontId="69"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73" fontId="69"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73" fontId="69" fillId="0" borderId="0" applyFill="0" applyBorder="0" applyAlignment="0" applyProtection="0"/>
    <xf numFmtId="168" fontId="8" fillId="0" borderId="0" applyFont="0" applyFill="0" applyBorder="0" applyAlignment="0" applyProtection="0"/>
    <xf numFmtId="173" fontId="69"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73" fontId="35" fillId="0" borderId="0" applyFill="0" applyBorder="0" applyAlignment="0" applyProtection="0"/>
    <xf numFmtId="184" fontId="69"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84" fontId="69"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68" fontId="11" fillId="0" borderId="0" applyFont="0" applyFill="0" applyBorder="0" applyAlignment="0" applyProtection="0"/>
    <xf numFmtId="173" fontId="69"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73" fontId="69"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84" fontId="69"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84" fontId="69"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73" fontId="69"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73" fontId="69" fillId="0" borderId="0" applyFill="0" applyBorder="0" applyAlignment="0" applyProtection="0"/>
    <xf numFmtId="173" fontId="11" fillId="0" borderId="0" applyFill="0" applyBorder="0" applyAlignment="0" applyProtection="0"/>
    <xf numFmtId="164" fontId="11" fillId="0" borderId="0" applyFont="0" applyFill="0" applyBorder="0" applyAlignment="0" applyProtection="0"/>
    <xf numFmtId="173" fontId="69"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73" fontId="69"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73" fontId="69"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73" fontId="69"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84" fontId="69"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84" fontId="69"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73" fontId="38" fillId="0" borderId="0" applyFill="0" applyBorder="0" applyAlignment="0" applyProtection="0"/>
    <xf numFmtId="184" fontId="69"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73" fontId="100" fillId="0" borderId="0" applyFill="0" applyBorder="0" applyAlignment="0" applyProtection="0"/>
    <xf numFmtId="184" fontId="69"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84" fontId="69"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84" fontId="69"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84" fontId="69"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84" fontId="69"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84" fontId="69"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84" fontId="69"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84" fontId="69"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84" fontId="69"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84" fontId="69"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84" fontId="69"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84" fontId="69"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73" fontId="69" fillId="0" borderId="0" applyFill="0" applyBorder="0" applyAlignment="0" applyProtection="0"/>
    <xf numFmtId="173" fontId="11" fillId="0" borderId="0" applyFill="0" applyBorder="0" applyAlignment="0" applyProtection="0"/>
    <xf numFmtId="168" fontId="8" fillId="0" borderId="0" applyFont="0" applyFill="0" applyBorder="0" applyAlignment="0" applyProtection="0"/>
    <xf numFmtId="173" fontId="69" fillId="0" borderId="0" applyFill="0" applyBorder="0" applyAlignment="0" applyProtection="0"/>
    <xf numFmtId="173" fontId="11" fillId="0" borderId="0" applyFill="0" applyBorder="0" applyAlignment="0" applyProtection="0"/>
    <xf numFmtId="168" fontId="8" fillId="0" borderId="0" applyFont="0" applyFill="0" applyBorder="0" applyAlignment="0" applyProtection="0"/>
    <xf numFmtId="184" fontId="69"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84" fontId="69"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84" fontId="69"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84" fontId="69"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84" fontId="69"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84" fontId="69"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84" fontId="69"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84" fontId="69"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84" fontId="69"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84" fontId="69"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84" fontId="69"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84" fontId="69"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84" fontId="69"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84" fontId="69"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84" fontId="69"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84" fontId="69"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84" fontId="69"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84" fontId="69"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84" fontId="69"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84" fontId="69"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84" fontId="69"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84" fontId="69"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84" fontId="69"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84" fontId="69"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84" fontId="69"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84" fontId="69"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84" fontId="69"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84" fontId="69"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84" fontId="69"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84" fontId="69"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84" fontId="69"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84" fontId="69"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84" fontId="69"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84" fontId="69"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84" fontId="69"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84" fontId="69"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84" fontId="69"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84" fontId="69"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84" fontId="69"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84" fontId="69"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84" fontId="69"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84" fontId="69"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84" fontId="69"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84" fontId="69"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84" fontId="69"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84" fontId="69"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84" fontId="69"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84" fontId="69"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84" fontId="69"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84" fontId="69"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84" fontId="69"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84" fontId="69"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64" fontId="101" fillId="0" borderId="0" applyFont="0" applyFill="0" applyBorder="0" applyAlignment="0" applyProtection="0"/>
    <xf numFmtId="184" fontId="69"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84" fontId="69"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84" fontId="69"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84" fontId="69"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84" fontId="69"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84" fontId="69"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84" fontId="69"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73" fontId="69"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73" fontId="69"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73" fontId="69"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73" fontId="69"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73" fontId="69"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73" fontId="69"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73" fontId="69"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73" fontId="69"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73" fontId="69"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73" fontId="69"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84" fontId="69"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84" fontId="69"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73" fontId="69"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73" fontId="69"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73" fontId="69"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73" fontId="69"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84" fontId="69"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84" fontId="69"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73" fontId="69"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73" fontId="69"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73" fontId="69"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73" fontId="69" fillId="0" borderId="0" applyFill="0" applyBorder="0" applyAlignment="0" applyProtection="0"/>
    <xf numFmtId="173" fontId="11" fillId="0" borderId="0" applyFill="0" applyBorder="0" applyAlignment="0" applyProtection="0"/>
    <xf numFmtId="164" fontId="11" fillId="0" borderId="0" applyFont="0" applyFill="0" applyBorder="0" applyAlignment="0" applyProtection="0"/>
    <xf numFmtId="168" fontId="11" fillId="0" borderId="0" applyFont="0" applyFill="0" applyBorder="0" applyAlignment="0" applyProtection="0"/>
    <xf numFmtId="173" fontId="69"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73" fontId="69"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73" fontId="69" fillId="0" borderId="0" applyFill="0" applyBorder="0" applyAlignment="0" applyProtection="0"/>
    <xf numFmtId="168" fontId="8" fillId="0" borderId="0" applyFont="0" applyFill="0" applyBorder="0" applyAlignment="0" applyProtection="0"/>
    <xf numFmtId="173" fontId="69"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73" fontId="35" fillId="0" borderId="0" applyFill="0" applyBorder="0" applyAlignment="0" applyProtection="0"/>
    <xf numFmtId="168" fontId="11" fillId="0" borderId="0" applyFont="0" applyFill="0" applyBorder="0" applyAlignment="0" applyProtection="0"/>
    <xf numFmtId="173" fontId="69"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73" fontId="69"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73" fontId="69" fillId="0" borderId="0" applyFill="0" applyBorder="0" applyAlignment="0" applyProtection="0"/>
    <xf numFmtId="168" fontId="8" fillId="0" borderId="0" applyFont="0" applyFill="0" applyBorder="0" applyAlignment="0" applyProtection="0"/>
    <xf numFmtId="173" fontId="69"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73" fontId="35" fillId="0" borderId="0" applyFill="0" applyBorder="0" applyAlignment="0" applyProtection="0"/>
    <xf numFmtId="168" fontId="11" fillId="0" borderId="0" applyFont="0" applyFill="0" applyBorder="0" applyAlignment="0" applyProtection="0"/>
    <xf numFmtId="173" fontId="69"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73" fontId="69"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73" fontId="69" fillId="0" borderId="0" applyFill="0" applyBorder="0" applyAlignment="0" applyProtection="0"/>
    <xf numFmtId="168" fontId="8" fillId="0" borderId="0" applyFont="0" applyFill="0" applyBorder="0" applyAlignment="0" applyProtection="0"/>
    <xf numFmtId="173" fontId="69"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73" fontId="35" fillId="0" borderId="0" applyFill="0" applyBorder="0" applyAlignment="0" applyProtection="0"/>
    <xf numFmtId="173" fontId="69"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73" fontId="69"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73" fontId="69"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73" fontId="38" fillId="0" borderId="0" applyFill="0" applyBorder="0" applyAlignment="0" applyProtection="0"/>
    <xf numFmtId="168" fontId="11" fillId="0" borderId="0" applyFont="0" applyFill="0" applyBorder="0" applyAlignment="0" applyProtection="0"/>
    <xf numFmtId="173" fontId="35" fillId="0" borderId="0" applyFill="0" applyBorder="0" applyAlignment="0" applyProtection="0"/>
    <xf numFmtId="168" fontId="11" fillId="0" borderId="0" applyFont="0" applyFill="0" applyBorder="0" applyAlignment="0" applyProtection="0"/>
    <xf numFmtId="173" fontId="69"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73" fontId="69"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73" fontId="69"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73" fontId="38" fillId="0" borderId="0" applyFill="0" applyBorder="0" applyAlignment="0" applyProtection="0"/>
    <xf numFmtId="168" fontId="11" fillId="0" borderId="0" applyFont="0" applyFill="0" applyBorder="0" applyAlignment="0" applyProtection="0"/>
    <xf numFmtId="173" fontId="35" fillId="0" borderId="0" applyFill="0" applyBorder="0" applyAlignment="0" applyProtection="0"/>
    <xf numFmtId="168" fontId="11" fillId="0" borderId="0" applyFont="0" applyFill="0" applyBorder="0" applyAlignment="0" applyProtection="0"/>
    <xf numFmtId="173" fontId="69"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73" fontId="69"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73" fontId="69"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73" fontId="38" fillId="0" borderId="0" applyFill="0" applyBorder="0" applyAlignment="0" applyProtection="0"/>
    <xf numFmtId="168" fontId="11" fillId="0" borderId="0" applyFont="0" applyFill="0" applyBorder="0" applyAlignment="0" applyProtection="0"/>
    <xf numFmtId="173" fontId="35" fillId="0" borderId="0" applyFill="0" applyBorder="0" applyAlignment="0" applyProtection="0"/>
    <xf numFmtId="168" fontId="11" fillId="0" borderId="0" applyFont="0" applyFill="0" applyBorder="0" applyAlignment="0" applyProtection="0"/>
    <xf numFmtId="173" fontId="38" fillId="0" borderId="0" applyFill="0" applyBorder="0" applyAlignment="0" applyProtection="0"/>
    <xf numFmtId="173" fontId="35" fillId="0" borderId="0" applyFill="0" applyBorder="0" applyAlignment="0" applyProtection="0"/>
    <xf numFmtId="173" fontId="38" fillId="0" borderId="0" applyFill="0" applyBorder="0" applyAlignment="0" applyProtection="0"/>
    <xf numFmtId="173" fontId="35" fillId="0" borderId="0" applyFill="0" applyBorder="0" applyAlignment="0" applyProtection="0"/>
    <xf numFmtId="173" fontId="38" fillId="0" borderId="0" applyFill="0" applyBorder="0" applyAlignment="0" applyProtection="0"/>
    <xf numFmtId="173" fontId="35" fillId="0" borderId="0" applyFill="0" applyBorder="0" applyAlignment="0" applyProtection="0"/>
    <xf numFmtId="173" fontId="38" fillId="0" borderId="0" applyFill="0" applyBorder="0" applyAlignment="0" applyProtection="0"/>
    <xf numFmtId="173" fontId="35" fillId="0" borderId="0" applyFill="0" applyBorder="0" applyAlignment="0" applyProtection="0"/>
    <xf numFmtId="184" fontId="69"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84" fontId="69"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84" fontId="69"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84" fontId="69"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84" fontId="69"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84" fontId="69"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84" fontId="69"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73" fontId="18" fillId="0" borderId="0" applyFill="0" applyBorder="0" applyAlignment="0" applyProtection="0"/>
    <xf numFmtId="184" fontId="69"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73" fontId="69" fillId="0" borderId="0" applyFill="0" applyBorder="0" applyAlignment="0" applyProtection="0"/>
    <xf numFmtId="173" fontId="11" fillId="0" borderId="0" applyFill="0" applyBorder="0" applyAlignment="0" applyProtection="0"/>
    <xf numFmtId="168" fontId="36" fillId="0" borderId="0" applyFont="0" applyFill="0" applyBorder="0" applyAlignment="0" applyProtection="0"/>
    <xf numFmtId="14" fontId="38" fillId="0" borderId="0" applyFill="0" applyBorder="0" applyAlignment="0" applyProtection="0"/>
    <xf numFmtId="173" fontId="69" fillId="0" borderId="0" applyFill="0" applyBorder="0" applyAlignment="0" applyProtection="0"/>
    <xf numFmtId="173" fontId="11" fillId="0" borderId="0" applyFill="0" applyBorder="0" applyAlignment="0" applyProtection="0"/>
    <xf numFmtId="168" fontId="36" fillId="0" borderId="0" applyFont="0" applyFill="0" applyBorder="0" applyAlignment="0" applyProtection="0"/>
    <xf numFmtId="173" fontId="69" fillId="0" borderId="0" applyFill="0" applyBorder="0" applyAlignment="0" applyProtection="0"/>
    <xf numFmtId="173" fontId="11" fillId="0" borderId="0" applyFill="0" applyBorder="0" applyAlignment="0" applyProtection="0"/>
    <xf numFmtId="168" fontId="36" fillId="0" borderId="0" applyFont="0" applyFill="0" applyBorder="0" applyAlignment="0" applyProtection="0"/>
    <xf numFmtId="173" fontId="69" fillId="0" borderId="0" applyFill="0" applyBorder="0" applyAlignment="0" applyProtection="0"/>
    <xf numFmtId="173" fontId="11" fillId="0" borderId="0" applyFill="0" applyBorder="0" applyAlignment="0" applyProtection="0"/>
    <xf numFmtId="168" fontId="36" fillId="0" borderId="0" applyFont="0" applyFill="0" applyBorder="0" applyAlignment="0" applyProtection="0"/>
    <xf numFmtId="173" fontId="69" fillId="0" borderId="0" applyFill="0" applyBorder="0" applyAlignment="0" applyProtection="0"/>
    <xf numFmtId="173" fontId="11" fillId="0" borderId="0" applyFill="0" applyBorder="0" applyAlignment="0" applyProtection="0"/>
    <xf numFmtId="168" fontId="36" fillId="0" borderId="0" applyFont="0" applyFill="0" applyBorder="0" applyAlignment="0" applyProtection="0"/>
    <xf numFmtId="173" fontId="69" fillId="0" borderId="0" applyFill="0" applyBorder="0" applyAlignment="0" applyProtection="0"/>
    <xf numFmtId="173" fontId="11" fillId="0" borderId="0" applyFill="0" applyBorder="0" applyAlignment="0" applyProtection="0"/>
    <xf numFmtId="168" fontId="36" fillId="0" borderId="0" applyFont="0" applyFill="0" applyBorder="0" applyAlignment="0" applyProtection="0"/>
    <xf numFmtId="173" fontId="69" fillId="0" borderId="0" applyFill="0" applyBorder="0" applyAlignment="0" applyProtection="0"/>
    <xf numFmtId="173" fontId="11" fillId="0" borderId="0" applyFill="0" applyBorder="0" applyAlignment="0" applyProtection="0"/>
    <xf numFmtId="168" fontId="36" fillId="0" borderId="0" applyFont="0" applyFill="0" applyBorder="0" applyAlignment="0" applyProtection="0"/>
    <xf numFmtId="184" fontId="69"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84" fontId="69"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84" fontId="69"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84" fontId="69"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73" fontId="38" fillId="0" borderId="0" applyFill="0" applyBorder="0" applyAlignment="0" applyProtection="0"/>
    <xf numFmtId="173" fontId="35" fillId="0" borderId="0" applyFill="0" applyBorder="0" applyAlignment="0" applyProtection="0"/>
    <xf numFmtId="173" fontId="69" fillId="0" borderId="0" applyFill="0" applyBorder="0" applyAlignment="0" applyProtection="0"/>
    <xf numFmtId="173" fontId="11" fillId="0" borderId="0" applyFill="0" applyBorder="0" applyAlignment="0" applyProtection="0"/>
    <xf numFmtId="168" fontId="36" fillId="0" borderId="0" applyFont="0" applyFill="0" applyBorder="0" applyAlignment="0" applyProtection="0"/>
    <xf numFmtId="173" fontId="38" fillId="0" borderId="0" applyFill="0" applyBorder="0" applyAlignment="0" applyProtection="0"/>
    <xf numFmtId="173" fontId="35" fillId="0" borderId="0" applyFill="0" applyBorder="0" applyAlignment="0" applyProtection="0"/>
    <xf numFmtId="173" fontId="69" fillId="0" borderId="0" applyFill="0" applyBorder="0" applyAlignment="0" applyProtection="0"/>
    <xf numFmtId="173" fontId="11" fillId="0" borderId="0" applyFill="0" applyBorder="0" applyAlignment="0" applyProtection="0"/>
    <xf numFmtId="168" fontId="36" fillId="0" borderId="0" applyFont="0" applyFill="0" applyBorder="0" applyAlignment="0" applyProtection="0"/>
    <xf numFmtId="173" fontId="38" fillId="0" borderId="0" applyFill="0" applyBorder="0" applyAlignment="0" applyProtection="0"/>
    <xf numFmtId="168" fontId="8" fillId="0" borderId="0" applyFont="0" applyFill="0" applyBorder="0" applyAlignment="0" applyProtection="0"/>
    <xf numFmtId="173" fontId="69" fillId="0" borderId="0" applyFill="0" applyBorder="0" applyAlignment="0" applyProtection="0"/>
    <xf numFmtId="173" fontId="11" fillId="0" borderId="0" applyFill="0" applyBorder="0" applyAlignment="0" applyProtection="0"/>
    <xf numFmtId="168" fontId="36" fillId="0" borderId="0" applyFont="0" applyFill="0" applyBorder="0" applyAlignment="0" applyProtection="0"/>
    <xf numFmtId="173" fontId="38" fillId="0" borderId="0" applyFill="0" applyBorder="0" applyAlignment="0" applyProtection="0"/>
    <xf numFmtId="168" fontId="8" fillId="0" borderId="0" applyFont="0" applyFill="0" applyBorder="0" applyAlignment="0" applyProtection="0"/>
    <xf numFmtId="173" fontId="69" fillId="0" borderId="0" applyFill="0" applyBorder="0" applyAlignment="0" applyProtection="0"/>
    <xf numFmtId="173" fontId="11" fillId="0" borderId="0" applyFill="0" applyBorder="0" applyAlignment="0" applyProtection="0"/>
    <xf numFmtId="168" fontId="36" fillId="0" borderId="0" applyFont="0" applyFill="0" applyBorder="0" applyAlignment="0" applyProtection="0"/>
    <xf numFmtId="173" fontId="38" fillId="0" borderId="0" applyFill="0" applyBorder="0" applyAlignment="0" applyProtection="0"/>
    <xf numFmtId="168" fontId="8" fillId="0" borderId="0" applyFont="0" applyFill="0" applyBorder="0" applyAlignment="0" applyProtection="0"/>
    <xf numFmtId="173" fontId="11" fillId="0" borderId="0" applyFill="0" applyBorder="0" applyAlignment="0" applyProtection="0"/>
    <xf numFmtId="173" fontId="69" fillId="0" borderId="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4" fontId="18" fillId="0" borderId="0" applyFill="0" applyBorder="0" applyAlignment="0" applyProtection="0"/>
    <xf numFmtId="173" fontId="69"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73" fontId="69"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73" fontId="69"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73" fontId="69"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73" fontId="69"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73" fontId="69"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73" fontId="69"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84" fontId="69"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84" fontId="69"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73" fontId="69"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73" fontId="69"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73" fontId="69"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73" fontId="69"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73" fontId="69"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73" fontId="69" fillId="0" borderId="0" applyFill="0" applyBorder="0" applyAlignment="0" applyProtection="0"/>
    <xf numFmtId="173" fontId="11" fillId="0" borderId="0" applyFill="0" applyBorder="0" applyAlignment="0" applyProtection="0"/>
    <xf numFmtId="168" fontId="36" fillId="0" borderId="0" applyFont="0" applyFill="0" applyBorder="0" applyAlignment="0" applyProtection="0"/>
    <xf numFmtId="168" fontId="11" fillId="0" borderId="0" applyFont="0" applyFill="0" applyBorder="0" applyAlignment="0" applyProtection="0"/>
    <xf numFmtId="173" fontId="69" fillId="0" borderId="0" applyFill="0" applyBorder="0" applyAlignment="0" applyProtection="0"/>
    <xf numFmtId="173" fontId="11" fillId="0" borderId="0" applyFill="0" applyBorder="0" applyAlignment="0" applyProtection="0"/>
    <xf numFmtId="168" fontId="36" fillId="0" borderId="0" applyFont="0" applyFill="0" applyBorder="0" applyAlignment="0" applyProtection="0"/>
    <xf numFmtId="173" fontId="11" fillId="0" borderId="0" applyFill="0" applyBorder="0" applyAlignment="0" applyProtection="0"/>
    <xf numFmtId="168" fontId="36" fillId="0" borderId="0" applyFont="0" applyFill="0" applyBorder="0" applyAlignment="0" applyProtection="0"/>
    <xf numFmtId="0" fontId="18" fillId="0" borderId="0"/>
    <xf numFmtId="0" fontId="18" fillId="0" borderId="0"/>
    <xf numFmtId="168" fontId="36" fillId="0" borderId="0" applyFont="0" applyFill="0" applyBorder="0" applyAlignment="0" applyProtection="0"/>
    <xf numFmtId="0" fontId="18" fillId="0" borderId="0"/>
    <xf numFmtId="0" fontId="18" fillId="0" borderId="0"/>
    <xf numFmtId="168" fontId="36" fillId="0" borderId="0" applyFont="0" applyFill="0" applyBorder="0" applyAlignment="0" applyProtection="0"/>
    <xf numFmtId="0" fontId="18" fillId="0" borderId="0"/>
    <xf numFmtId="0" fontId="18" fillId="0" borderId="0"/>
    <xf numFmtId="168" fontId="36" fillId="0" borderId="0" applyFont="0" applyFill="0" applyBorder="0" applyAlignment="0" applyProtection="0"/>
    <xf numFmtId="0" fontId="18" fillId="0" borderId="0"/>
    <xf numFmtId="0" fontId="18" fillId="0" borderId="0"/>
    <xf numFmtId="168" fontId="36" fillId="0" borderId="0" applyFont="0" applyFill="0" applyBorder="0" applyAlignment="0" applyProtection="0"/>
    <xf numFmtId="0" fontId="18" fillId="0" borderId="0"/>
    <xf numFmtId="0" fontId="18" fillId="0" borderId="0"/>
    <xf numFmtId="168" fontId="11" fillId="0" borderId="0" applyFont="0" applyFill="0" applyBorder="0" applyAlignment="0" applyProtection="0"/>
    <xf numFmtId="0" fontId="18" fillId="0" borderId="0"/>
    <xf numFmtId="0" fontId="18" fillId="0" borderId="0"/>
    <xf numFmtId="168" fontId="11" fillId="0" borderId="0" applyFont="0" applyFill="0" applyBorder="0" applyAlignment="0" applyProtection="0"/>
    <xf numFmtId="0" fontId="18" fillId="0" borderId="0"/>
    <xf numFmtId="0" fontId="18" fillId="0" borderId="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0" fontId="18" fillId="0" borderId="0"/>
    <xf numFmtId="0" fontId="18" fillId="0" borderId="0"/>
    <xf numFmtId="168" fontId="11" fillId="0" borderId="0" applyFont="0" applyFill="0" applyBorder="0" applyAlignment="0" applyProtection="0"/>
    <xf numFmtId="0" fontId="18" fillId="0" borderId="0"/>
    <xf numFmtId="0" fontId="18" fillId="0" borderId="0"/>
    <xf numFmtId="168" fontId="11" fillId="0" borderId="0" applyFont="0" applyFill="0" applyBorder="0" applyAlignment="0" applyProtection="0"/>
    <xf numFmtId="0" fontId="18" fillId="0" borderId="0"/>
    <xf numFmtId="0" fontId="18" fillId="0" borderId="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0" fontId="18" fillId="0" borderId="0"/>
    <xf numFmtId="0" fontId="18" fillId="0" borderId="0"/>
    <xf numFmtId="173" fontId="35" fillId="0" borderId="0" applyFill="0" applyBorder="0" applyAlignment="0" applyProtection="0"/>
    <xf numFmtId="0" fontId="18" fillId="0" borderId="0"/>
    <xf numFmtId="0" fontId="18" fillId="0" borderId="0"/>
    <xf numFmtId="168" fontId="11" fillId="0" borderId="0" applyFont="0" applyFill="0" applyBorder="0" applyAlignment="0" applyProtection="0"/>
    <xf numFmtId="0" fontId="18" fillId="0" borderId="0"/>
    <xf numFmtId="0" fontId="18" fillId="0" borderId="0"/>
    <xf numFmtId="168" fontId="11" fillId="0" borderId="0" applyFont="0" applyFill="0" applyBorder="0" applyAlignment="0" applyProtection="0"/>
    <xf numFmtId="0" fontId="18" fillId="0" borderId="0"/>
    <xf numFmtId="0" fontId="18" fillId="0" borderId="0"/>
    <xf numFmtId="168" fontId="11" fillId="0" borderId="0" applyFont="0" applyFill="0" applyBorder="0" applyAlignment="0" applyProtection="0"/>
    <xf numFmtId="0" fontId="18" fillId="0" borderId="0"/>
    <xf numFmtId="0" fontId="18" fillId="0" borderId="0"/>
    <xf numFmtId="173" fontId="35" fillId="0" borderId="0" applyFill="0" applyBorder="0" applyAlignment="0" applyProtection="0"/>
    <xf numFmtId="0" fontId="18" fillId="0" borderId="0"/>
    <xf numFmtId="0" fontId="18" fillId="0" borderId="0"/>
    <xf numFmtId="168" fontId="36" fillId="0" borderId="0" applyFont="0" applyFill="0" applyBorder="0" applyAlignment="0" applyProtection="0"/>
    <xf numFmtId="0" fontId="18" fillId="0" borderId="0"/>
    <xf numFmtId="0" fontId="18" fillId="0" borderId="0"/>
    <xf numFmtId="168" fontId="36" fillId="0" borderId="0" applyFont="0" applyFill="0" applyBorder="0" applyAlignment="0" applyProtection="0"/>
    <xf numFmtId="0" fontId="18" fillId="0" borderId="0"/>
    <xf numFmtId="0" fontId="18" fillId="0" borderId="0"/>
    <xf numFmtId="168" fontId="36" fillId="0" borderId="0" applyFont="0" applyFill="0" applyBorder="0" applyAlignment="0" applyProtection="0"/>
    <xf numFmtId="0" fontId="18" fillId="0" borderId="0"/>
    <xf numFmtId="0" fontId="18" fillId="0" borderId="0"/>
    <xf numFmtId="168" fontId="36" fillId="0" borderId="0" applyFont="0" applyFill="0" applyBorder="0" applyAlignment="0" applyProtection="0"/>
    <xf numFmtId="0" fontId="18" fillId="0" borderId="0"/>
    <xf numFmtId="0" fontId="18" fillId="0" borderId="0"/>
    <xf numFmtId="168" fontId="36" fillId="0" borderId="0" applyFont="0" applyFill="0" applyBorder="0" applyAlignment="0" applyProtection="0"/>
    <xf numFmtId="0" fontId="18" fillId="0" borderId="0"/>
    <xf numFmtId="0" fontId="18" fillId="0" borderId="0"/>
    <xf numFmtId="173" fontId="35" fillId="0" borderId="0" applyFill="0" applyBorder="0" applyAlignment="0" applyProtection="0"/>
    <xf numFmtId="0" fontId="18" fillId="0" borderId="0"/>
    <xf numFmtId="0" fontId="18" fillId="0" borderId="0"/>
    <xf numFmtId="168" fontId="36" fillId="0" borderId="0" applyFont="0" applyFill="0" applyBorder="0" applyAlignment="0" applyProtection="0"/>
    <xf numFmtId="0" fontId="18" fillId="0" borderId="0"/>
    <xf numFmtId="0" fontId="18" fillId="0" borderId="0"/>
    <xf numFmtId="168" fontId="36" fillId="0" borderId="0" applyFont="0" applyFill="0" applyBorder="0" applyAlignment="0" applyProtection="0"/>
    <xf numFmtId="0" fontId="18" fillId="0" borderId="0"/>
    <xf numFmtId="0" fontId="18" fillId="0" borderId="0"/>
    <xf numFmtId="173" fontId="35" fillId="0" borderId="0" applyFill="0" applyBorder="0" applyAlignment="0" applyProtection="0"/>
    <xf numFmtId="0" fontId="18" fillId="0" borderId="0"/>
    <xf numFmtId="0" fontId="18" fillId="0" borderId="0"/>
    <xf numFmtId="0" fontId="18" fillId="0" borderId="0"/>
    <xf numFmtId="0" fontId="49" fillId="13" borderId="12" applyNumberFormat="0" applyAlignment="0" applyProtection="0"/>
    <xf numFmtId="0" fontId="18" fillId="0" borderId="0"/>
    <xf numFmtId="0" fontId="18" fillId="0" borderId="0"/>
    <xf numFmtId="0" fontId="41" fillId="0" borderId="0" applyNumberFormat="0" applyFill="0" applyBorder="0" applyAlignment="0" applyProtection="0"/>
    <xf numFmtId="0" fontId="18" fillId="0" borderId="0"/>
    <xf numFmtId="0" fontId="41" fillId="0" borderId="0" applyNumberFormat="0" applyFill="0" applyBorder="0" applyAlignment="0" applyProtection="0"/>
    <xf numFmtId="0" fontId="18" fillId="0" borderId="0"/>
    <xf numFmtId="0" fontId="41" fillId="0" borderId="0" applyNumberFormat="0" applyFill="0" applyBorder="0" applyAlignment="0" applyProtection="0"/>
    <xf numFmtId="0" fontId="18" fillId="0" borderId="0"/>
    <xf numFmtId="0" fontId="41" fillId="0" borderId="0" applyNumberFormat="0" applyFill="0" applyBorder="0" applyAlignment="0" applyProtection="0"/>
    <xf numFmtId="0" fontId="18" fillId="0" borderId="0"/>
    <xf numFmtId="0" fontId="41" fillId="0" borderId="0" applyNumberFormat="0" applyFill="0" applyBorder="0" applyAlignment="0" applyProtection="0"/>
    <xf numFmtId="0" fontId="18" fillId="0" borderId="0"/>
    <xf numFmtId="0" fontId="41" fillId="0" borderId="0" applyNumberFormat="0" applyFill="0" applyBorder="0" applyAlignment="0" applyProtection="0"/>
    <xf numFmtId="0" fontId="11" fillId="0" borderId="0"/>
    <xf numFmtId="171" fontId="11" fillId="0" borderId="0"/>
    <xf numFmtId="0" fontId="38" fillId="0" borderId="0"/>
    <xf numFmtId="0" fontId="11" fillId="0" borderId="0"/>
    <xf numFmtId="0" fontId="18" fillId="0" borderId="0"/>
    <xf numFmtId="176" fontId="11" fillId="0" borderId="0"/>
    <xf numFmtId="0" fontId="38" fillId="0" borderId="0"/>
    <xf numFmtId="0" fontId="11" fillId="0" borderId="0"/>
    <xf numFmtId="0" fontId="97" fillId="62" borderId="0" applyBorder="0" applyProtection="0">
      <alignment horizontal="left" vertical="top"/>
    </xf>
    <xf numFmtId="0" fontId="97" fillId="62" borderId="0" applyBorder="0" applyProtection="0">
      <alignment horizontal="right" vertical="top"/>
    </xf>
    <xf numFmtId="0" fontId="11" fillId="0" borderId="0" applyBorder="0" applyProtection="0"/>
    <xf numFmtId="0" fontId="11" fillId="0" borderId="0"/>
    <xf numFmtId="9" fontId="18" fillId="0" borderId="0" applyFill="0" applyBorder="0" applyAlignment="0" applyProtection="0"/>
    <xf numFmtId="9" fontId="18" fillId="0" borderId="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0" fontId="109" fillId="0" borderId="0"/>
    <xf numFmtId="0" fontId="117" fillId="0" borderId="0" applyNumberFormat="0" applyBorder="0" applyAlignment="0"/>
    <xf numFmtId="0" fontId="118" fillId="0" borderId="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8"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10" borderId="0" applyNumberFormat="0" applyBorder="0" applyAlignment="0" applyProtection="0"/>
    <xf numFmtId="0" fontId="11" fillId="14" borderId="0" applyNumberFormat="0" applyBorder="0" applyAlignment="0" applyProtection="0"/>
    <xf numFmtId="0" fontId="11" fillId="37" borderId="0" applyNumberFormat="0" applyBorder="0" applyAlignment="0" applyProtection="0"/>
    <xf numFmtId="0" fontId="100" fillId="0" borderId="0"/>
    <xf numFmtId="0" fontId="20" fillId="0" borderId="0"/>
    <xf numFmtId="0" fontId="100" fillId="0" borderId="0"/>
    <xf numFmtId="0" fontId="11" fillId="14" borderId="0" applyNumberFormat="0" applyBorder="0" applyAlignment="0" applyProtection="0"/>
    <xf numFmtId="0" fontId="11" fillId="14" borderId="0" applyNumberFormat="0" applyBorder="0" applyAlignment="0" applyProtection="0"/>
    <xf numFmtId="0" fontId="11" fillId="37"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37"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37"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37"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37"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3" borderId="0" applyNumberFormat="0" applyBorder="0" applyAlignment="0" applyProtection="0"/>
    <xf numFmtId="0" fontId="11" fillId="38"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8"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8"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8"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8"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8"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3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9" borderId="0" applyNumberFormat="0" applyBorder="0" applyAlignment="0" applyProtection="0"/>
    <xf numFmtId="0" fontId="11" fillId="7"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8"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18"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18" borderId="0" applyNumberFormat="0" applyBorder="0" applyAlignment="0" applyProtection="0"/>
    <xf numFmtId="0" fontId="11" fillId="17" borderId="0" applyNumberFormat="0" applyBorder="0" applyAlignment="0" applyProtection="0"/>
    <xf numFmtId="0" fontId="11" fillId="40" borderId="0" applyNumberFormat="0" applyBorder="0" applyAlignment="0" applyProtection="0"/>
    <xf numFmtId="0" fontId="11" fillId="7" borderId="0" applyNumberFormat="0" applyBorder="0" applyAlignment="0" applyProtection="0"/>
    <xf numFmtId="0" fontId="11" fillId="3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9" borderId="0" applyNumberFormat="0" applyBorder="0" applyAlignment="0" applyProtection="0"/>
    <xf numFmtId="0" fontId="11" fillId="7"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1" fillId="3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9" borderId="0" applyNumberFormat="0" applyBorder="0" applyAlignment="0" applyProtection="0"/>
    <xf numFmtId="0" fontId="11" fillId="7"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22" fillId="64" borderId="0">
      <alignment wrapText="1"/>
    </xf>
    <xf numFmtId="173" fontId="11" fillId="0" borderId="0" applyFill="0" applyBorder="0" applyAlignment="0" applyProtection="0"/>
    <xf numFmtId="173" fontId="11" fillId="0" borderId="0" applyFill="0" applyBorder="0" applyAlignment="0" applyProtection="0"/>
    <xf numFmtId="3"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8" fillId="0" borderId="0"/>
    <xf numFmtId="0" fontId="38" fillId="0" borderId="0"/>
    <xf numFmtId="0" fontId="11" fillId="0" borderId="0"/>
    <xf numFmtId="0" fontId="11" fillId="0" borderId="0"/>
    <xf numFmtId="0" fontId="11" fillId="0" borderId="0"/>
    <xf numFmtId="0" fontId="11" fillId="0" borderId="0"/>
    <xf numFmtId="0" fontId="60" fillId="0" borderId="0"/>
    <xf numFmtId="0" fontId="60" fillId="0" borderId="0"/>
    <xf numFmtId="0" fontId="60" fillId="0" borderId="0"/>
    <xf numFmtId="0" fontId="11" fillId="0" borderId="0"/>
    <xf numFmtId="0" fontId="11" fillId="0" borderId="0"/>
    <xf numFmtId="0" fontId="11" fillId="0" borderId="0"/>
    <xf numFmtId="0" fontId="11" fillId="0" borderId="0"/>
    <xf numFmtId="0" fontId="5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1" fillId="0" borderId="0"/>
    <xf numFmtId="0" fontId="11" fillId="0" borderId="0"/>
    <xf numFmtId="0" fontId="97" fillId="62" borderId="0">
      <alignment horizontal="right" vertical="top"/>
    </xf>
    <xf numFmtId="0" fontId="97" fillId="62" borderId="0">
      <alignment horizontal="left" vertical="top"/>
    </xf>
    <xf numFmtId="0" fontId="97" fillId="56" borderId="0">
      <alignment horizontal="left" vertical="top"/>
    </xf>
    <xf numFmtId="176" fontId="11" fillId="0" borderId="0"/>
    <xf numFmtId="176" fontId="11" fillId="0" borderId="0"/>
    <xf numFmtId="182" fontId="11" fillId="0" borderId="0"/>
    <xf numFmtId="176" fontId="11" fillId="0" borderId="0"/>
    <xf numFmtId="182" fontId="11" fillId="0" borderId="0"/>
    <xf numFmtId="171" fontId="11" fillId="0" borderId="0"/>
    <xf numFmtId="171" fontId="11" fillId="0" borderId="0"/>
    <xf numFmtId="171" fontId="11" fillId="0" borderId="0"/>
    <xf numFmtId="173" fontId="11" fillId="0" borderId="0"/>
    <xf numFmtId="173" fontId="11" fillId="0" borderId="0"/>
    <xf numFmtId="171" fontId="11" fillId="0" borderId="0"/>
    <xf numFmtId="0" fontId="14" fillId="0" borderId="0" applyNumberFormat="0" applyFill="0" applyBorder="0" applyAlignment="0" applyProtection="0">
      <alignment vertical="top"/>
      <protection locked="0"/>
    </xf>
    <xf numFmtId="0" fontId="77" fillId="0" borderId="0" applyNumberFormat="0" applyFill="0" applyBorder="0" applyAlignment="0" applyProtection="0"/>
    <xf numFmtId="0" fontId="77" fillId="0" borderId="0" applyNumberFormat="0" applyFill="0" applyBorder="0" applyAlignment="0" applyProtection="0"/>
    <xf numFmtId="0" fontId="33" fillId="0" borderId="0" applyNumberForma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8" fillId="0" borderId="0"/>
    <xf numFmtId="0" fontId="118" fillId="0" borderId="0"/>
    <xf numFmtId="0" fontId="12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8" fillId="0" borderId="0"/>
    <xf numFmtId="0" fontId="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8" fillId="0" borderId="0"/>
    <xf numFmtId="0" fontId="4" fillId="0" borderId="0"/>
    <xf numFmtId="0" fontId="18" fillId="0" borderId="0"/>
    <xf numFmtId="0" fontId="91" fillId="0" borderId="0"/>
    <xf numFmtId="0" fontId="8" fillId="0" borderId="0"/>
    <xf numFmtId="0" fontId="38" fillId="0" borderId="0"/>
    <xf numFmtId="0" fontId="38" fillId="0" borderId="0"/>
    <xf numFmtId="0" fontId="91" fillId="0" borderId="0"/>
    <xf numFmtId="0" fontId="82" fillId="0" borderId="0"/>
    <xf numFmtId="0" fontId="35" fillId="0" borderId="0"/>
    <xf numFmtId="0" fontId="18" fillId="0" borderId="0"/>
    <xf numFmtId="0" fontId="8" fillId="0" borderId="0"/>
    <xf numFmtId="0" fontId="38" fillId="0" borderId="0"/>
    <xf numFmtId="0" fontId="38" fillId="0" borderId="0"/>
    <xf numFmtId="0" fontId="38" fillId="0" borderId="0"/>
    <xf numFmtId="0" fontId="8" fillId="0" borderId="0"/>
    <xf numFmtId="0" fontId="38" fillId="0" borderId="0"/>
    <xf numFmtId="0" fontId="11" fillId="0" borderId="0"/>
    <xf numFmtId="0" fontId="4" fillId="0" borderId="0"/>
    <xf numFmtId="0" fontId="38" fillId="0" borderId="0"/>
    <xf numFmtId="0" fontId="1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8" fillId="0" borderId="0"/>
    <xf numFmtId="0" fontId="118" fillId="0" borderId="0"/>
    <xf numFmtId="0" fontId="118" fillId="0" borderId="0"/>
    <xf numFmtId="0" fontId="118" fillId="0" borderId="0"/>
    <xf numFmtId="0" fontId="1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0" fillId="0" borderId="0">
      <alignment horizontal="justify" vertical="top"/>
    </xf>
    <xf numFmtId="0" fontId="120" fillId="0" borderId="0">
      <alignment horizontal="justify" vertical="top"/>
    </xf>
    <xf numFmtId="0" fontId="38" fillId="0" borderId="0"/>
    <xf numFmtId="0" fontId="60" fillId="0" borderId="0"/>
    <xf numFmtId="0" fontId="36" fillId="0" borderId="0"/>
    <xf numFmtId="0" fontId="60" fillId="0" borderId="0"/>
    <xf numFmtId="0" fontId="8" fillId="0" borderId="0"/>
    <xf numFmtId="0" fontId="38" fillId="0" borderId="0"/>
    <xf numFmtId="0" fontId="60" fillId="0" borderId="0"/>
    <xf numFmtId="0" fontId="36" fillId="0" borderId="0"/>
    <xf numFmtId="0" fontId="60" fillId="0" borderId="0"/>
    <xf numFmtId="0" fontId="60" fillId="0" borderId="0"/>
    <xf numFmtId="0" fontId="36" fillId="0" borderId="0"/>
    <xf numFmtId="0" fontId="60" fillId="0" borderId="0"/>
    <xf numFmtId="0" fontId="60" fillId="0" borderId="0"/>
    <xf numFmtId="0" fontId="36" fillId="0" borderId="0"/>
    <xf numFmtId="0" fontId="60" fillId="0" borderId="0"/>
    <xf numFmtId="0" fontId="60" fillId="0" borderId="0"/>
    <xf numFmtId="0" fontId="36" fillId="0" borderId="0"/>
    <xf numFmtId="0" fontId="60" fillId="0" borderId="0"/>
    <xf numFmtId="0" fontId="60" fillId="0" borderId="0"/>
    <xf numFmtId="0" fontId="36" fillId="0" borderId="0"/>
    <xf numFmtId="0" fontId="60" fillId="0" borderId="0"/>
    <xf numFmtId="0" fontId="60" fillId="0" borderId="0"/>
    <xf numFmtId="0" fontId="36" fillId="0" borderId="0"/>
    <xf numFmtId="0" fontId="60" fillId="0" borderId="0"/>
    <xf numFmtId="0" fontId="18" fillId="0" borderId="0"/>
    <xf numFmtId="0" fontId="35" fillId="0" borderId="0"/>
    <xf numFmtId="0" fontId="18" fillId="0" borderId="0"/>
    <xf numFmtId="0" fontId="1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8" fillId="0" borderId="0"/>
    <xf numFmtId="0" fontId="60" fillId="0" borderId="0"/>
    <xf numFmtId="0" fontId="60" fillId="0" borderId="0"/>
    <xf numFmtId="0" fontId="36" fillId="0" borderId="0"/>
    <xf numFmtId="0" fontId="60" fillId="0" borderId="0"/>
    <xf numFmtId="0" fontId="60" fillId="0" borderId="0"/>
    <xf numFmtId="0" fontId="36" fillId="0" borderId="0"/>
    <xf numFmtId="0" fontId="60" fillId="0" borderId="0"/>
    <xf numFmtId="0" fontId="36" fillId="0" borderId="0"/>
    <xf numFmtId="0" fontId="60" fillId="0" borderId="0"/>
    <xf numFmtId="0" fontId="118" fillId="0" borderId="0"/>
    <xf numFmtId="0" fontId="60" fillId="0" borderId="0"/>
    <xf numFmtId="0" fontId="36" fillId="0" borderId="0"/>
    <xf numFmtId="0" fontId="60" fillId="0" borderId="0"/>
    <xf numFmtId="0" fontId="60" fillId="0" borderId="0"/>
    <xf numFmtId="0" fontId="36" fillId="0" borderId="0"/>
    <xf numFmtId="0" fontId="60" fillId="0" borderId="0"/>
    <xf numFmtId="0" fontId="60" fillId="0" borderId="0"/>
    <xf numFmtId="0" fontId="36" fillId="0" borderId="0"/>
    <xf numFmtId="0" fontId="60" fillId="0" borderId="0"/>
    <xf numFmtId="0" fontId="60" fillId="0" borderId="0"/>
    <xf numFmtId="0" fontId="36" fillId="0" borderId="0"/>
    <xf numFmtId="0" fontId="60" fillId="0" borderId="0"/>
    <xf numFmtId="0" fontId="60" fillId="0" borderId="0"/>
    <xf numFmtId="0" fontId="36" fillId="0" borderId="0"/>
    <xf numFmtId="0" fontId="60" fillId="0" borderId="0"/>
    <xf numFmtId="0" fontId="60" fillId="0" borderId="0"/>
    <xf numFmtId="0" fontId="36" fillId="0" borderId="0"/>
    <xf numFmtId="0" fontId="60" fillId="0" borderId="0"/>
    <xf numFmtId="0" fontId="60" fillId="0" borderId="0"/>
    <xf numFmtId="0" fontId="36" fillId="0" borderId="0"/>
    <xf numFmtId="0" fontId="60" fillId="0" borderId="0"/>
    <xf numFmtId="0" fontId="60" fillId="0" borderId="0"/>
    <xf numFmtId="0" fontId="36" fillId="0" borderId="0"/>
    <xf numFmtId="0" fontId="60" fillId="0" borderId="0"/>
    <xf numFmtId="0" fontId="60" fillId="0" borderId="0"/>
    <xf numFmtId="0" fontId="36" fillId="0" borderId="0"/>
    <xf numFmtId="0" fontId="60" fillId="0" borderId="0"/>
    <xf numFmtId="0" fontId="60" fillId="0" borderId="0"/>
    <xf numFmtId="0" fontId="36" fillId="0" borderId="0"/>
    <xf numFmtId="0" fontId="60" fillId="0" borderId="0"/>
    <xf numFmtId="0" fontId="91" fillId="0" borderId="0"/>
    <xf numFmtId="0" fontId="11" fillId="0" borderId="0"/>
    <xf numFmtId="0" fontId="4" fillId="0" borderId="0"/>
    <xf numFmtId="0" fontId="11" fillId="0" borderId="0"/>
    <xf numFmtId="0" fontId="11" fillId="0" borderId="0"/>
    <xf numFmtId="0" fontId="11" fillId="0" borderId="0"/>
    <xf numFmtId="0" fontId="91" fillId="0" borderId="0"/>
    <xf numFmtId="0" fontId="60" fillId="0" borderId="0"/>
    <xf numFmtId="0" fontId="36" fillId="0" borderId="0"/>
    <xf numFmtId="0" fontId="60" fillId="0" borderId="0"/>
    <xf numFmtId="0" fontId="60" fillId="0" borderId="0"/>
    <xf numFmtId="0" fontId="36" fillId="0" borderId="0"/>
    <xf numFmtId="0" fontId="60" fillId="0" borderId="0"/>
    <xf numFmtId="0" fontId="60" fillId="0" borderId="0"/>
    <xf numFmtId="0" fontId="36" fillId="0" borderId="0"/>
    <xf numFmtId="0" fontId="60" fillId="0" borderId="0"/>
    <xf numFmtId="0" fontId="60" fillId="0" borderId="0"/>
    <xf numFmtId="0" fontId="36" fillId="0" borderId="0"/>
    <xf numFmtId="0" fontId="60" fillId="0" borderId="0"/>
    <xf numFmtId="0" fontId="60" fillId="0" borderId="0"/>
    <xf numFmtId="0" fontId="36" fillId="0" borderId="0"/>
    <xf numFmtId="0" fontId="60" fillId="0" borderId="0"/>
    <xf numFmtId="0" fontId="60" fillId="0" borderId="0"/>
    <xf numFmtId="0" fontId="36" fillId="0" borderId="0"/>
    <xf numFmtId="0" fontId="60" fillId="0" borderId="0"/>
    <xf numFmtId="0" fontId="60" fillId="0" borderId="0"/>
    <xf numFmtId="0" fontId="36" fillId="0" borderId="0"/>
    <xf numFmtId="0" fontId="60" fillId="0" borderId="0"/>
    <xf numFmtId="0" fontId="60" fillId="0" borderId="0"/>
    <xf numFmtId="0" fontId="36" fillId="0" borderId="0"/>
    <xf numFmtId="0" fontId="60" fillId="0" borderId="0"/>
    <xf numFmtId="0" fontId="60" fillId="0" borderId="0"/>
    <xf numFmtId="0" fontId="36" fillId="0" borderId="0"/>
    <xf numFmtId="0" fontId="60" fillId="0" borderId="0"/>
    <xf numFmtId="0" fontId="60" fillId="0" borderId="0"/>
    <xf numFmtId="0" fontId="60" fillId="0" borderId="0"/>
    <xf numFmtId="0" fontId="36" fillId="0" borderId="0"/>
    <xf numFmtId="0" fontId="60" fillId="0" borderId="0"/>
    <xf numFmtId="0" fontId="60" fillId="0" borderId="0"/>
    <xf numFmtId="0" fontId="36" fillId="0" borderId="0"/>
    <xf numFmtId="0" fontId="60" fillId="0" borderId="0"/>
    <xf numFmtId="0" fontId="36" fillId="0" borderId="0"/>
    <xf numFmtId="0" fontId="60" fillId="0" borderId="0"/>
    <xf numFmtId="0" fontId="60" fillId="0" borderId="0"/>
    <xf numFmtId="0" fontId="36" fillId="0" borderId="0"/>
    <xf numFmtId="0" fontId="60" fillId="0" borderId="0"/>
    <xf numFmtId="0" fontId="37" fillId="0" borderId="0"/>
    <xf numFmtId="0" fontId="84" fillId="0" borderId="0"/>
    <xf numFmtId="0" fontId="86" fillId="0" borderId="0"/>
    <xf numFmtId="0" fontId="11" fillId="0" borderId="0"/>
    <xf numFmtId="0" fontId="4" fillId="0" borderId="0"/>
    <xf numFmtId="0" fontId="11" fillId="0" borderId="0"/>
    <xf numFmtId="0" fontId="11" fillId="0" borderId="0"/>
    <xf numFmtId="0" fontId="11" fillId="0" borderId="0"/>
    <xf numFmtId="0" fontId="38" fillId="0" borderId="0"/>
    <xf numFmtId="0" fontId="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8" fontId="119" fillId="0" borderId="0"/>
    <xf numFmtId="0" fontId="18" fillId="0" borderId="0"/>
    <xf numFmtId="168" fontId="1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35" fillId="0" borderId="0" applyFill="0" applyBorder="0" applyAlignment="0" applyProtection="0"/>
    <xf numFmtId="9" fontId="11" fillId="0" borderId="0" applyFont="0" applyFill="0" applyBorder="0" applyAlignment="0" applyProtection="0"/>
    <xf numFmtId="0" fontId="38" fillId="26" borderId="8" applyNumberFormat="0" applyAlignment="0" applyProtection="0"/>
    <xf numFmtId="0" fontId="38" fillId="27" borderId="8" applyNumberFormat="0" applyAlignment="0" applyProtection="0"/>
    <xf numFmtId="0" fontId="38" fillId="26" borderId="8" applyNumberFormat="0" applyAlignment="0" applyProtection="0"/>
    <xf numFmtId="0" fontId="43" fillId="0" borderId="0" applyBorder="0" applyProtection="0">
      <alignment vertical="top" wrapText="1"/>
    </xf>
    <xf numFmtId="0" fontId="21" fillId="28" borderId="0" applyNumberFormat="0" applyBorder="0" applyAlignment="0" applyProtection="0"/>
    <xf numFmtId="0" fontId="21" fillId="29" borderId="0" applyNumberFormat="0" applyBorder="0" applyAlignment="0" applyProtection="0"/>
    <xf numFmtId="0" fontId="21" fillId="28"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0" borderId="0" applyNumberFormat="0" applyBorder="0" applyAlignment="0" applyProtection="0"/>
    <xf numFmtId="0" fontId="21" fillId="51" borderId="0" applyNumberFormat="0" applyBorder="0" applyAlignment="0" applyProtection="0"/>
    <xf numFmtId="0" fontId="21" fillId="33" borderId="0" applyNumberFormat="0" applyBorder="0" applyAlignment="0" applyProtection="0"/>
    <xf numFmtId="0" fontId="21" fillId="51" borderId="0" applyNumberFormat="0" applyBorder="0" applyAlignment="0" applyProtection="0"/>
    <xf numFmtId="0" fontId="21" fillId="41" borderId="0" applyNumberFormat="0" applyBorder="0" applyAlignment="0" applyProtection="0"/>
    <xf numFmtId="0" fontId="21" fillId="35" borderId="0" applyNumberFormat="0" applyBorder="0" applyAlignment="0" applyProtection="0"/>
    <xf numFmtId="0" fontId="21" fillId="41" borderId="0" applyNumberFormat="0" applyBorder="0" applyAlignment="0" applyProtection="0"/>
    <xf numFmtId="0" fontId="97" fillId="66" borderId="0">
      <alignment horizontal="left" vertical="top"/>
    </xf>
    <xf numFmtId="0" fontId="97" fillId="67" borderId="0">
      <alignment horizontal="right" vertical="top"/>
    </xf>
    <xf numFmtId="0" fontId="97" fillId="67" borderId="0">
      <alignment horizontal="left" vertical="top"/>
    </xf>
    <xf numFmtId="0" fontId="97" fillId="62" borderId="0">
      <alignment horizontal="left" vertical="top"/>
    </xf>
    <xf numFmtId="0" fontId="97" fillId="56" borderId="0">
      <alignment horizontal="left" vertical="top"/>
    </xf>
    <xf numFmtId="0" fontId="48" fillId="5" borderId="0" applyNumberFormat="0" applyBorder="0" applyAlignment="0" applyProtection="0"/>
    <xf numFmtId="0" fontId="48" fillId="6" borderId="0" applyNumberFormat="0" applyBorder="0" applyAlignment="0" applyProtection="0"/>
    <xf numFmtId="0" fontId="48" fillId="5" borderId="0" applyNumberFormat="0" applyBorder="0" applyAlignment="0" applyProtection="0"/>
    <xf numFmtId="0" fontId="52" fillId="0" borderId="0"/>
    <xf numFmtId="0" fontId="5" fillId="0" borderId="0"/>
    <xf numFmtId="0" fontId="52" fillId="0" borderId="0"/>
    <xf numFmtId="0" fontId="123" fillId="0" borderId="0"/>
    <xf numFmtId="0" fontId="11" fillId="0" borderId="0"/>
    <xf numFmtId="176" fontId="11" fillId="0" borderId="0" applyFill="0" applyBorder="0" applyAlignment="0" applyProtection="0"/>
    <xf numFmtId="176" fontId="11" fillId="0" borderId="0" applyFill="0" applyBorder="0" applyAlignment="0" applyProtection="0"/>
    <xf numFmtId="182"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2"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2" fontId="69" fillId="0" borderId="0" applyFill="0" applyBorder="0" applyAlignment="0" applyProtection="0"/>
    <xf numFmtId="182" fontId="69" fillId="0" borderId="0" applyFill="0" applyBorder="0" applyAlignment="0" applyProtection="0"/>
    <xf numFmtId="176" fontId="11" fillId="0" borderId="0" applyFill="0" applyBorder="0" applyAlignment="0" applyProtection="0"/>
    <xf numFmtId="182"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2"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2"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2"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2"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2"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2"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2" fontId="69" fillId="0" borderId="0" applyFill="0" applyBorder="0" applyAlignment="0" applyProtection="0"/>
    <xf numFmtId="182" fontId="69" fillId="0" borderId="0" applyFill="0" applyBorder="0" applyAlignment="0" applyProtection="0"/>
    <xf numFmtId="176" fontId="11" fillId="0" borderId="0" applyFill="0" applyBorder="0" applyAlignment="0" applyProtection="0"/>
    <xf numFmtId="182"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2"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8" fillId="0" borderId="0" applyFill="0" applyBorder="0" applyAlignment="0" applyProtection="0"/>
    <xf numFmtId="176" fontId="18" fillId="0" borderId="0" applyFill="0" applyBorder="0" applyAlignment="0" applyProtection="0"/>
    <xf numFmtId="176"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2"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2" fontId="11" fillId="0" borderId="0" applyFill="0" applyBorder="0" applyAlignment="0" applyProtection="0"/>
    <xf numFmtId="176" fontId="11" fillId="0" borderId="0" applyFill="0" applyBorder="0" applyAlignment="0" applyProtection="0"/>
    <xf numFmtId="182"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2"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2"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2"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2"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2"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2"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8" fontId="18" fillId="0" borderId="0" applyFill="0" applyBorder="0" applyAlignment="0" applyProtection="0"/>
    <xf numFmtId="188" fontId="18"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3"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3"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3" fontId="69" fillId="0" borderId="0" applyFill="0" applyBorder="0" applyAlignment="0" applyProtection="0"/>
    <xf numFmtId="173" fontId="69" fillId="0" borderId="0" applyFill="0" applyBorder="0" applyAlignment="0" applyProtection="0"/>
    <xf numFmtId="171" fontId="11" fillId="0" borderId="0" applyFill="0" applyBorder="0" applyAlignment="0" applyProtection="0"/>
    <xf numFmtId="173"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8" fillId="0" borderId="0" applyFill="0" applyBorder="0" applyAlignment="0" applyProtection="0"/>
    <xf numFmtId="171" fontId="11" fillId="0" borderId="0" applyFill="0" applyBorder="0" applyAlignment="0" applyProtection="0"/>
    <xf numFmtId="173"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3"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8" fillId="0" borderId="0" applyFill="0" applyBorder="0" applyAlignment="0" applyProtection="0"/>
    <xf numFmtId="171" fontId="18" fillId="0" borderId="0" applyFill="0" applyBorder="0" applyAlignment="0" applyProtection="0"/>
    <xf numFmtId="171" fontId="11" fillId="0" borderId="0" applyFill="0" applyBorder="0" applyAlignment="0" applyProtection="0"/>
    <xf numFmtId="173"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3"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8" fillId="0" borderId="0" applyFill="0" applyBorder="0" applyAlignment="0" applyProtection="0"/>
    <xf numFmtId="171" fontId="18" fillId="0" borderId="0" applyFill="0" applyBorder="0" applyAlignment="0" applyProtection="0"/>
    <xf numFmtId="171" fontId="11" fillId="0" borderId="0" applyFill="0" applyBorder="0" applyAlignment="0" applyProtection="0"/>
    <xf numFmtId="173"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3"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8" fillId="0" borderId="0" applyFill="0" applyBorder="0" applyAlignment="0" applyProtection="0"/>
    <xf numFmtId="171" fontId="18" fillId="0" borderId="0" applyFill="0" applyBorder="0" applyAlignment="0" applyProtection="0"/>
    <xf numFmtId="171" fontId="18"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3"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3" fontId="69" fillId="0" borderId="0" applyFill="0" applyBorder="0" applyAlignment="0" applyProtection="0"/>
    <xf numFmtId="173" fontId="69" fillId="0" borderId="0" applyFill="0" applyBorder="0" applyAlignment="0" applyProtection="0"/>
    <xf numFmtId="171" fontId="11" fillId="0" borderId="0" applyFill="0" applyBorder="0" applyAlignment="0" applyProtection="0"/>
    <xf numFmtId="173"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8" fillId="0" borderId="0" applyFill="0" applyBorder="0" applyAlignment="0" applyProtection="0"/>
    <xf numFmtId="171" fontId="18" fillId="0" borderId="0" applyFill="0" applyBorder="0" applyAlignment="0" applyProtection="0"/>
    <xf numFmtId="171" fontId="11" fillId="0" borderId="0" applyFill="0" applyBorder="0" applyAlignment="0" applyProtection="0"/>
    <xf numFmtId="168" fontId="11" fillId="0" borderId="0" applyFont="0" applyFill="0" applyBorder="0" applyAlignment="0" applyProtection="0"/>
    <xf numFmtId="171" fontId="11" fillId="0" borderId="0" applyFill="0" applyBorder="0" applyAlignment="0" applyProtection="0"/>
    <xf numFmtId="171" fontId="11" fillId="0" borderId="0" applyFill="0" applyBorder="0" applyAlignment="0" applyProtection="0"/>
    <xf numFmtId="168" fontId="11" fillId="0" borderId="0" applyFont="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71" fontId="11" fillId="0" borderId="0" applyFill="0" applyBorder="0" applyAlignment="0" applyProtection="0"/>
    <xf numFmtId="171" fontId="11" fillId="0" borderId="0" applyFill="0" applyBorder="0" applyAlignment="0" applyProtection="0"/>
    <xf numFmtId="168" fontId="8" fillId="0" borderId="0" applyFont="0" applyFill="0" applyBorder="0" applyAlignment="0" applyProtection="0"/>
    <xf numFmtId="171" fontId="11" fillId="0" borderId="0" applyFill="0" applyBorder="0" applyAlignment="0" applyProtection="0"/>
    <xf numFmtId="173" fontId="11" fillId="0" borderId="0" applyFill="0" applyBorder="0" applyAlignment="0" applyProtection="0"/>
    <xf numFmtId="173" fontId="11"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71" fontId="11" fillId="0" borderId="0" applyFill="0" applyBorder="0" applyAlignment="0" applyProtection="0"/>
    <xf numFmtId="168" fontId="11" fillId="0" borderId="0" applyFont="0" applyFill="0" applyBorder="0" applyAlignment="0" applyProtection="0"/>
    <xf numFmtId="171" fontId="11" fillId="0" borderId="0" applyFill="0" applyBorder="0" applyAlignment="0" applyProtection="0"/>
    <xf numFmtId="171" fontId="11" fillId="0" borderId="0" applyFill="0" applyBorder="0" applyAlignment="0" applyProtection="0"/>
    <xf numFmtId="168" fontId="11" fillId="0" borderId="0" applyFont="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71" fontId="11" fillId="0" borderId="0" applyFill="0" applyBorder="0" applyAlignment="0" applyProtection="0"/>
    <xf numFmtId="171" fontId="11" fillId="0" borderId="0" applyFill="0" applyBorder="0" applyAlignment="0" applyProtection="0"/>
    <xf numFmtId="168" fontId="8" fillId="0" borderId="0" applyFont="0" applyFill="0" applyBorder="0" applyAlignment="0" applyProtection="0"/>
    <xf numFmtId="171" fontId="11" fillId="0" borderId="0" applyFill="0" applyBorder="0" applyAlignment="0" applyProtection="0"/>
    <xf numFmtId="173" fontId="11" fillId="0" borderId="0" applyFill="0" applyBorder="0" applyAlignment="0" applyProtection="0"/>
    <xf numFmtId="173" fontId="11"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71" fontId="11" fillId="0" borderId="0" applyFill="0" applyBorder="0" applyAlignment="0" applyProtection="0"/>
    <xf numFmtId="168" fontId="11" fillId="0" borderId="0" applyFont="0" applyFill="0" applyBorder="0" applyAlignment="0" applyProtection="0"/>
    <xf numFmtId="171" fontId="11" fillId="0" borderId="0" applyFill="0" applyBorder="0" applyAlignment="0" applyProtection="0"/>
    <xf numFmtId="171" fontId="11" fillId="0" borderId="0" applyFill="0" applyBorder="0" applyAlignment="0" applyProtection="0"/>
    <xf numFmtId="168" fontId="11" fillId="0" borderId="0" applyFont="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71" fontId="11" fillId="0" borderId="0" applyFill="0" applyBorder="0" applyAlignment="0" applyProtection="0"/>
    <xf numFmtId="171" fontId="11" fillId="0" borderId="0" applyFill="0" applyBorder="0" applyAlignment="0" applyProtection="0"/>
    <xf numFmtId="168" fontId="8" fillId="0" borderId="0" applyFont="0" applyFill="0" applyBorder="0" applyAlignment="0" applyProtection="0"/>
    <xf numFmtId="171" fontId="11" fillId="0" borderId="0" applyFill="0" applyBorder="0" applyAlignment="0" applyProtection="0"/>
    <xf numFmtId="173" fontId="11" fillId="0" borderId="0" applyFill="0" applyBorder="0" applyAlignment="0" applyProtection="0"/>
    <xf numFmtId="173" fontId="11"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86" fontId="8" fillId="0" borderId="0" applyFont="0" applyFill="0" applyBorder="0" applyAlignment="0" applyProtection="0"/>
    <xf numFmtId="171" fontId="11" fillId="0" borderId="0" applyFill="0" applyBorder="0" applyAlignment="0" applyProtection="0"/>
    <xf numFmtId="171"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68" fontId="11" fillId="0" borderId="0" applyFont="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71" fontId="11"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3" fontId="11" fillId="0" borderId="0" applyFill="0" applyBorder="0" applyAlignment="0" applyProtection="0"/>
    <xf numFmtId="164" fontId="11" fillId="0" borderId="0" applyFont="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77" fontId="11" fillId="0" borderId="0" applyFill="0" applyBorder="0" applyAlignment="0" applyProtection="0"/>
    <xf numFmtId="177" fontId="11" fillId="0" borderId="0" applyFill="0" applyBorder="0" applyAlignment="0" applyProtection="0"/>
    <xf numFmtId="187" fontId="91" fillId="0" borderId="0" applyFont="0" applyFill="0" applyBorder="0" applyAlignment="0" applyProtection="0"/>
    <xf numFmtId="173" fontId="69" fillId="0" borderId="0" applyFill="0" applyBorder="0" applyAlignment="0" applyProtection="0"/>
    <xf numFmtId="187" fontId="91" fillId="0" borderId="0" applyFont="0" applyFill="0" applyBorder="0" applyAlignment="0" applyProtection="0"/>
    <xf numFmtId="173"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85" fontId="8" fillId="0" borderId="0" applyFont="0" applyFill="0" applyBorder="0" applyAlignment="0" applyProtection="0"/>
    <xf numFmtId="186" fontId="8" fillId="0" borderId="0" applyFont="0" applyFill="0" applyBorder="0" applyAlignment="0" applyProtection="0"/>
    <xf numFmtId="187" fontId="91" fillId="0" borderId="0" applyFont="0" applyFill="0" applyBorder="0" applyAlignment="0" applyProtection="0"/>
    <xf numFmtId="177" fontId="11" fillId="0" borderId="0" applyFill="0" applyBorder="0" applyAlignment="0" applyProtection="0"/>
    <xf numFmtId="177" fontId="11" fillId="0" borderId="0" applyFill="0" applyBorder="0" applyAlignment="0" applyProtection="0"/>
    <xf numFmtId="187" fontId="91" fillId="0" borderId="0" applyFont="0" applyFill="0" applyBorder="0" applyAlignment="0" applyProtection="0"/>
    <xf numFmtId="171" fontId="11" fillId="0" borderId="0" applyFill="0" applyBorder="0" applyAlignment="0" applyProtection="0"/>
    <xf numFmtId="173"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84" fontId="69"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77" fontId="11" fillId="0" borderId="0" applyFill="0" applyBorder="0" applyAlignment="0" applyProtection="0"/>
    <xf numFmtId="177"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71" fontId="11"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3" fontId="11" fillId="0" borderId="0" applyFill="0" applyBorder="0" applyAlignment="0" applyProtection="0"/>
    <xf numFmtId="164" fontId="11" fillId="0" borderId="0" applyFont="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68" fontId="11" fillId="0" borderId="0" applyFont="0" applyFill="0" applyBorder="0" applyAlignment="0" applyProtection="0"/>
    <xf numFmtId="171" fontId="11" fillId="0" borderId="0" applyFill="0" applyBorder="0" applyAlignment="0" applyProtection="0"/>
    <xf numFmtId="171" fontId="11" fillId="0" borderId="0" applyFill="0" applyBorder="0" applyAlignment="0" applyProtection="0"/>
    <xf numFmtId="168" fontId="11" fillId="0" borderId="0" applyFont="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71" fontId="11" fillId="0" borderId="0" applyFill="0" applyBorder="0" applyAlignment="0" applyProtection="0"/>
    <xf numFmtId="171" fontId="11" fillId="0" borderId="0" applyFill="0" applyBorder="0" applyAlignment="0" applyProtection="0"/>
    <xf numFmtId="168" fontId="8" fillId="0" borderId="0" applyFont="0" applyFill="0" applyBorder="0" applyAlignment="0" applyProtection="0"/>
    <xf numFmtId="171" fontId="11" fillId="0" borderId="0" applyFill="0" applyBorder="0" applyAlignment="0" applyProtection="0"/>
    <xf numFmtId="173" fontId="11" fillId="0" borderId="0" applyFill="0" applyBorder="0" applyAlignment="0" applyProtection="0"/>
    <xf numFmtId="173" fontId="11"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71" fontId="11" fillId="0" borderId="0" applyFill="0" applyBorder="0" applyAlignment="0" applyProtection="0"/>
    <xf numFmtId="168" fontId="11" fillId="0" borderId="0" applyFont="0" applyFill="0" applyBorder="0" applyAlignment="0" applyProtection="0"/>
    <xf numFmtId="171" fontId="11" fillId="0" borderId="0" applyFill="0" applyBorder="0" applyAlignment="0" applyProtection="0"/>
    <xf numFmtId="171" fontId="11" fillId="0" borderId="0" applyFill="0" applyBorder="0" applyAlignment="0" applyProtection="0"/>
    <xf numFmtId="168" fontId="11" fillId="0" borderId="0" applyFont="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71" fontId="11" fillId="0" borderId="0" applyFill="0" applyBorder="0" applyAlignment="0" applyProtection="0"/>
    <xf numFmtId="171" fontId="11" fillId="0" borderId="0" applyFill="0" applyBorder="0" applyAlignment="0" applyProtection="0"/>
    <xf numFmtId="168" fontId="8" fillId="0" borderId="0" applyFont="0" applyFill="0" applyBorder="0" applyAlignment="0" applyProtection="0"/>
    <xf numFmtId="171" fontId="11" fillId="0" borderId="0" applyFill="0" applyBorder="0" applyAlignment="0" applyProtection="0"/>
    <xf numFmtId="173" fontId="11" fillId="0" borderId="0" applyFill="0" applyBorder="0" applyAlignment="0" applyProtection="0"/>
    <xf numFmtId="173" fontId="11"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71" fontId="11" fillId="0" borderId="0" applyFill="0" applyBorder="0" applyAlignment="0" applyProtection="0"/>
    <xf numFmtId="168" fontId="11" fillId="0" borderId="0" applyFont="0" applyFill="0" applyBorder="0" applyAlignment="0" applyProtection="0"/>
    <xf numFmtId="171" fontId="11" fillId="0" borderId="0" applyFill="0" applyBorder="0" applyAlignment="0" applyProtection="0"/>
    <xf numFmtId="171" fontId="11" fillId="0" borderId="0" applyFill="0" applyBorder="0" applyAlignment="0" applyProtection="0"/>
    <xf numFmtId="168" fontId="11" fillId="0" borderId="0" applyFont="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71" fontId="11" fillId="0" borderId="0" applyFill="0" applyBorder="0" applyAlignment="0" applyProtection="0"/>
    <xf numFmtId="171" fontId="11" fillId="0" borderId="0" applyFill="0" applyBorder="0" applyAlignment="0" applyProtection="0"/>
    <xf numFmtId="168" fontId="8" fillId="0" borderId="0" applyFont="0" applyFill="0" applyBorder="0" applyAlignment="0" applyProtection="0"/>
    <xf numFmtId="171" fontId="11" fillId="0" borderId="0" applyFill="0" applyBorder="0" applyAlignment="0" applyProtection="0"/>
    <xf numFmtId="173" fontId="11" fillId="0" borderId="0" applyFill="0" applyBorder="0" applyAlignment="0" applyProtection="0"/>
    <xf numFmtId="173" fontId="11"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68" fontId="11" fillId="0" borderId="0" applyFont="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68" fontId="11" fillId="0" borderId="0" applyFont="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68" fontId="11" fillId="0" borderId="0" applyFont="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71" fontId="38" fillId="0" borderId="0" applyFill="0" applyBorder="0" applyAlignment="0" applyProtection="0"/>
    <xf numFmtId="171" fontId="38" fillId="0" borderId="0" applyFill="0" applyBorder="0" applyAlignment="0" applyProtection="0"/>
    <xf numFmtId="171" fontId="38" fillId="0" borderId="0" applyFill="0" applyBorder="0" applyAlignment="0" applyProtection="0"/>
    <xf numFmtId="171" fontId="38" fillId="0" borderId="0" applyFill="0" applyBorder="0" applyAlignment="0" applyProtection="0"/>
    <xf numFmtId="185" fontId="91" fillId="0" borderId="0" applyFont="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84" fontId="11" fillId="0" borderId="0" applyFill="0" applyBorder="0" applyAlignment="0" applyProtection="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25" fillId="0" borderId="0"/>
    <xf numFmtId="0" fontId="125" fillId="0" borderId="0"/>
    <xf numFmtId="0" fontId="11" fillId="0" borderId="0"/>
    <xf numFmtId="0" fontId="5" fillId="0" borderId="0"/>
    <xf numFmtId="164" fontId="11" fillId="0" borderId="0" applyFont="0" applyFill="0" applyBorder="0" applyAlignment="0" applyProtection="0"/>
    <xf numFmtId="164" fontId="11" fillId="0" borderId="0" applyFont="0" applyFill="0" applyBorder="0" applyAlignment="0" applyProtection="0"/>
    <xf numFmtId="168" fontId="11" fillId="0" borderId="0" applyFont="0" applyFill="0" applyBorder="0" applyAlignment="0" applyProtection="0"/>
    <xf numFmtId="164" fontId="11" fillId="0" borderId="0" applyFont="0" applyFill="0" applyBorder="0" applyAlignment="0" applyProtection="0"/>
    <xf numFmtId="171" fontId="11" fillId="0" borderId="0" applyFill="0" applyBorder="0" applyAlignment="0" applyProtection="0"/>
    <xf numFmtId="171" fontId="11" fillId="0" borderId="0" applyFill="0" applyBorder="0" applyAlignment="0" applyProtection="0"/>
    <xf numFmtId="177" fontId="11" fillId="0" borderId="0" applyFill="0" applyBorder="0" applyAlignment="0" applyProtection="0"/>
    <xf numFmtId="171" fontId="18"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8"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86" fontId="91" fillId="0" borderId="0" applyFont="0" applyFill="0" applyBorder="0" applyAlignment="0" applyProtection="0"/>
    <xf numFmtId="177" fontId="11" fillId="0" borderId="0" applyFill="0" applyBorder="0" applyAlignment="0" applyProtection="0"/>
    <xf numFmtId="171" fontId="11" fillId="0" borderId="0" applyFill="0" applyBorder="0" applyAlignment="0" applyProtection="0"/>
    <xf numFmtId="0" fontId="49" fillId="10" borderId="12" applyNumberFormat="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7" fontId="11" fillId="0" borderId="0" applyFill="0" applyBorder="0" applyAlignment="0" applyProtection="0"/>
    <xf numFmtId="171" fontId="11" fillId="0" borderId="0" applyFill="0" applyBorder="0" applyAlignment="0" applyProtection="0"/>
    <xf numFmtId="14" fontId="38"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7"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8" fillId="0" borderId="0" applyFill="0" applyBorder="0" applyAlignment="0" applyProtection="0"/>
    <xf numFmtId="171" fontId="18" fillId="0" borderId="0" applyFill="0" applyBorder="0" applyAlignment="0" applyProtection="0"/>
    <xf numFmtId="171" fontId="11" fillId="0" borderId="0" applyFill="0" applyBorder="0" applyAlignment="0" applyProtection="0"/>
    <xf numFmtId="171" fontId="18" fillId="0" borderId="0" applyFill="0" applyBorder="0" applyAlignment="0" applyProtection="0"/>
    <xf numFmtId="0" fontId="118" fillId="0" borderId="0"/>
    <xf numFmtId="171" fontId="11" fillId="0" borderId="0" applyFill="0" applyBorder="0" applyAlignment="0" applyProtection="0"/>
    <xf numFmtId="171"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71" fontId="38"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68" fontId="11" fillId="0" borderId="0" applyFont="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3" fontId="38" fillId="0" borderId="0" applyFill="0" applyBorder="0" applyAlignment="0" applyProtection="0"/>
    <xf numFmtId="171" fontId="18"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8" fillId="0" borderId="0" applyFill="0" applyBorder="0" applyAlignment="0" applyProtection="0"/>
    <xf numFmtId="171" fontId="18"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8"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8" fillId="0" borderId="0" applyFill="0" applyBorder="0" applyAlignment="0" applyProtection="0"/>
    <xf numFmtId="0" fontId="49" fillId="10" borderId="12" applyNumberFormat="0" applyAlignment="0" applyProtection="0"/>
    <xf numFmtId="185" fontId="91" fillId="0" borderId="0" applyFont="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64" fontId="11" fillId="0" borderId="0" applyFont="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77" fontId="11"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77" fontId="11" fillId="0" borderId="0" applyFill="0" applyBorder="0" applyAlignment="0" applyProtection="0"/>
    <xf numFmtId="177" fontId="11"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77" fontId="11"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77" fontId="11" fillId="0" borderId="0" applyFill="0" applyBorder="0" applyAlignment="0" applyProtection="0"/>
    <xf numFmtId="186" fontId="91" fillId="0" borderId="0" applyFont="0" applyFill="0" applyBorder="0" applyAlignment="0" applyProtection="0"/>
    <xf numFmtId="171" fontId="11" fillId="0" borderId="0" applyFill="0" applyBorder="0" applyAlignment="0" applyProtection="0"/>
    <xf numFmtId="173" fontId="11" fillId="0" borderId="0" applyFill="0" applyBorder="0" applyAlignment="0" applyProtection="0"/>
    <xf numFmtId="171" fontId="11" fillId="0" borderId="0" applyFill="0" applyBorder="0" applyAlignment="0" applyProtection="0"/>
    <xf numFmtId="173" fontId="11" fillId="0" borderId="0" applyFill="0" applyBorder="0" applyAlignment="0" applyProtection="0"/>
    <xf numFmtId="171" fontId="11" fillId="0" borderId="0" applyFill="0" applyBorder="0" applyAlignment="0" applyProtection="0"/>
    <xf numFmtId="173" fontId="11" fillId="0" borderId="0" applyFill="0" applyBorder="0" applyAlignment="0" applyProtection="0"/>
    <xf numFmtId="171" fontId="11" fillId="0" borderId="0" applyFill="0" applyBorder="0" applyAlignment="0" applyProtection="0"/>
    <xf numFmtId="173" fontId="11" fillId="0" borderId="0" applyFill="0" applyBorder="0" applyAlignment="0" applyProtection="0"/>
    <xf numFmtId="171" fontId="11" fillId="0" borderId="0" applyFill="0" applyBorder="0" applyAlignment="0" applyProtection="0"/>
    <xf numFmtId="173" fontId="11" fillId="0" borderId="0" applyFill="0" applyBorder="0" applyAlignment="0" applyProtection="0"/>
    <xf numFmtId="171" fontId="11" fillId="0" borderId="0" applyFill="0" applyBorder="0" applyAlignment="0" applyProtection="0"/>
    <xf numFmtId="173" fontId="11" fillId="0" borderId="0" applyFill="0" applyBorder="0" applyAlignment="0" applyProtection="0"/>
    <xf numFmtId="171" fontId="11" fillId="0" borderId="0" applyFill="0" applyBorder="0" applyAlignment="0" applyProtection="0"/>
    <xf numFmtId="173"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77" fontId="11"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71" fontId="11" fillId="0" borderId="0" applyFill="0" applyBorder="0" applyAlignment="0" applyProtection="0"/>
    <xf numFmtId="173" fontId="11" fillId="0" borderId="0" applyFill="0" applyBorder="0" applyAlignment="0" applyProtection="0"/>
    <xf numFmtId="171" fontId="11" fillId="0" borderId="0" applyFill="0" applyBorder="0" applyAlignment="0" applyProtection="0"/>
    <xf numFmtId="173" fontId="11" fillId="0" borderId="0" applyFill="0" applyBorder="0" applyAlignment="0" applyProtection="0"/>
    <xf numFmtId="171" fontId="11" fillId="0" borderId="0" applyFill="0" applyBorder="0" applyAlignment="0" applyProtection="0"/>
    <xf numFmtId="173" fontId="11" fillId="0" borderId="0" applyFill="0" applyBorder="0" applyAlignment="0" applyProtection="0"/>
    <xf numFmtId="171" fontId="11" fillId="0" borderId="0" applyFill="0" applyBorder="0" applyAlignment="0" applyProtection="0"/>
    <xf numFmtId="173" fontId="11" fillId="0" borderId="0" applyFill="0" applyBorder="0" applyAlignment="0" applyProtection="0"/>
    <xf numFmtId="173"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71" fontId="11"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77" fontId="11" fillId="0" borderId="0" applyFill="0" applyBorder="0" applyAlignment="0" applyProtection="0"/>
    <xf numFmtId="177" fontId="11" fillId="0" borderId="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84" fontId="11" fillId="0" borderId="0" applyFill="0" applyBorder="0" applyAlignment="0" applyProtection="0"/>
    <xf numFmtId="164" fontId="11" fillId="0" borderId="0" applyFont="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71" fontId="11" fillId="0" borderId="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73" fontId="11" fillId="0" borderId="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71" fontId="11" fillId="0" borderId="0" applyFill="0" applyBorder="0" applyAlignment="0" applyProtection="0"/>
    <xf numFmtId="173" fontId="11" fillId="0" borderId="0" applyFill="0" applyBorder="0" applyAlignment="0" applyProtection="0"/>
    <xf numFmtId="171" fontId="11" fillId="0" borderId="0" applyFill="0" applyBorder="0" applyAlignment="0" applyProtection="0"/>
    <xf numFmtId="173" fontId="11" fillId="0" borderId="0" applyFill="0" applyBorder="0" applyAlignment="0" applyProtection="0"/>
    <xf numFmtId="171" fontId="11" fillId="0" borderId="0" applyFill="0" applyBorder="0" applyAlignment="0" applyProtection="0"/>
    <xf numFmtId="173"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71" fontId="11" fillId="0" borderId="0" applyFill="0" applyBorder="0" applyAlignment="0" applyProtection="0"/>
    <xf numFmtId="171" fontId="11" fillId="0" borderId="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71" fontId="11" fillId="0" borderId="0" applyFill="0" applyBorder="0" applyAlignment="0" applyProtection="0"/>
    <xf numFmtId="171" fontId="11" fillId="0" borderId="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68" fontId="11" fillId="0" borderId="0" applyFont="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9" fontId="4" fillId="0" borderId="0" applyFont="0" applyFill="0" applyBorder="0" applyAlignment="0" applyProtection="0"/>
    <xf numFmtId="0" fontId="101" fillId="0" borderId="0"/>
    <xf numFmtId="0" fontId="8" fillId="0" borderId="0"/>
    <xf numFmtId="0" fontId="8" fillId="0" borderId="0"/>
    <xf numFmtId="0" fontId="24" fillId="0" borderId="0"/>
    <xf numFmtId="0" fontId="8" fillId="0" borderId="0"/>
    <xf numFmtId="0" fontId="11" fillId="0" borderId="0"/>
    <xf numFmtId="173" fontId="35" fillId="0" borderId="0" applyFill="0" applyBorder="0" applyAlignment="0" applyProtection="0"/>
    <xf numFmtId="173" fontId="35" fillId="0" borderId="0" applyFill="0" applyBorder="0" applyAlignment="0" applyProtection="0"/>
    <xf numFmtId="173" fontId="35" fillId="0" borderId="0" applyFill="0" applyBorder="0" applyAlignment="0" applyProtection="0"/>
    <xf numFmtId="173" fontId="35" fillId="0" borderId="0" applyFill="0" applyBorder="0" applyAlignment="0" applyProtection="0"/>
    <xf numFmtId="173" fontId="35" fillId="0" borderId="0" applyFill="0" applyBorder="0" applyAlignment="0" applyProtection="0"/>
    <xf numFmtId="0" fontId="18" fillId="0" borderId="0"/>
    <xf numFmtId="0" fontId="18" fillId="0" borderId="0"/>
    <xf numFmtId="173" fontId="35" fillId="0" borderId="0" applyFill="0" applyBorder="0" applyAlignment="0" applyProtection="0"/>
    <xf numFmtId="173" fontId="35" fillId="0" borderId="0" applyFill="0" applyBorder="0" applyAlignment="0" applyProtection="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3" fontId="35" fillId="0" borderId="0" applyFill="0" applyBorder="0" applyAlignment="0" applyProtection="0"/>
    <xf numFmtId="0" fontId="3" fillId="0" borderId="0"/>
    <xf numFmtId="0" fontId="3" fillId="0" borderId="0"/>
    <xf numFmtId="173" fontId="35"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173" fontId="35" fillId="0" borderId="0" applyFill="0" applyBorder="0" applyAlignment="0" applyProtection="0"/>
    <xf numFmtId="173" fontId="35" fillId="0" borderId="0" applyFill="0" applyBorder="0" applyAlignment="0" applyProtection="0"/>
    <xf numFmtId="173" fontId="35" fillId="0" borderId="0" applyFill="0" applyBorder="0" applyAlignment="0" applyProtection="0"/>
    <xf numFmtId="173" fontId="35" fillId="0" borderId="0" applyFill="0" applyBorder="0" applyAlignment="0" applyProtection="0"/>
    <xf numFmtId="173" fontId="35" fillId="0" borderId="0" applyFill="0" applyBorder="0" applyAlignment="0" applyProtection="0"/>
    <xf numFmtId="173" fontId="35" fillId="0" borderId="0" applyFill="0" applyBorder="0" applyAlignment="0" applyProtection="0"/>
    <xf numFmtId="173" fontId="35" fillId="0" borderId="0" applyFill="0" applyBorder="0" applyAlignment="0" applyProtection="0"/>
    <xf numFmtId="0" fontId="4" fillId="0" borderId="0"/>
    <xf numFmtId="0" fontId="14" fillId="0" borderId="0" applyNumberFormat="0" applyFill="0" applyBorder="0" applyAlignment="0" applyProtection="0">
      <alignment vertical="top"/>
      <protection locked="0"/>
    </xf>
    <xf numFmtId="0" fontId="18" fillId="0" borderId="0"/>
    <xf numFmtId="0" fontId="11" fillId="0" borderId="0"/>
    <xf numFmtId="0" fontId="11" fillId="0" borderId="0"/>
    <xf numFmtId="0" fontId="8" fillId="0" borderId="0"/>
    <xf numFmtId="0" fontId="4" fillId="0" borderId="0"/>
    <xf numFmtId="0" fontId="18" fillId="0" borderId="0"/>
    <xf numFmtId="0" fontId="4" fillId="0" borderId="0"/>
    <xf numFmtId="0" fontId="18" fillId="0" borderId="0"/>
    <xf numFmtId="0" fontId="14" fillId="0" borderId="0" applyNumberFormat="0" applyFill="0" applyBorder="0" applyAlignment="0" applyProtection="0">
      <alignment vertical="top"/>
      <protection locked="0"/>
    </xf>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4" fontId="38" fillId="0" borderId="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73" fontId="35" fillId="0" borderId="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0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8" fillId="0" borderId="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0" fontId="18" fillId="0" borderId="0"/>
    <xf numFmtId="0" fontId="136" fillId="0" borderId="0" applyNumberFormat="0" applyFont="0" applyFill="0" applyBorder="0" applyAlignment="0" applyProtection="0">
      <alignment vertical="top"/>
    </xf>
    <xf numFmtId="0" fontId="81" fillId="0" borderId="0" applyNumberFormat="0" applyFont="0" applyFill="0" applyBorder="0" applyAlignment="0" applyProtection="0">
      <alignment vertical="top"/>
    </xf>
    <xf numFmtId="0" fontId="81" fillId="0" borderId="0" applyNumberFormat="0" applyFont="0" applyFill="0" applyBorder="0" applyAlignment="0" applyProtection="0">
      <alignment vertical="top"/>
    </xf>
    <xf numFmtId="0" fontId="82" fillId="0" borderId="0">
      <alignment vertical="top"/>
    </xf>
    <xf numFmtId="173" fontId="35" fillId="0" borderId="0" applyFill="0" applyBorder="0" applyAlignment="0" applyProtection="0"/>
    <xf numFmtId="173" fontId="35" fillId="0" borderId="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0" fontId="137" fillId="0" borderId="0"/>
    <xf numFmtId="44" fontId="137" fillId="0" borderId="0" applyFont="0" applyFill="0" applyBorder="0" applyAlignment="0" applyProtection="0"/>
    <xf numFmtId="0" fontId="138" fillId="0" borderId="0"/>
    <xf numFmtId="0" fontId="139" fillId="0" borderId="0"/>
    <xf numFmtId="0" fontId="123" fillId="0" borderId="0"/>
    <xf numFmtId="0" fontId="140" fillId="0" borderId="0"/>
    <xf numFmtId="0" fontId="123"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0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8" fillId="0" borderId="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0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8" fillId="0" borderId="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44" fontId="137" fillId="0" borderId="0" applyFont="0" applyFill="0" applyBorder="0" applyAlignment="0" applyProtection="0"/>
    <xf numFmtId="164" fontId="11" fillId="0" borderId="0" applyFont="0" applyFill="0" applyBorder="0" applyAlignment="0" applyProtection="0"/>
    <xf numFmtId="164" fontId="4" fillId="0" borderId="0" applyFont="0" applyFill="0" applyBorder="0" applyAlignment="0" applyProtection="0"/>
    <xf numFmtId="173" fontId="35" fillId="0" borderId="0" applyFill="0" applyBorder="0" applyAlignment="0" applyProtection="0"/>
    <xf numFmtId="0" fontId="18" fillId="0" borderId="0"/>
    <xf numFmtId="0" fontId="11" fillId="0" borderId="0"/>
    <xf numFmtId="0" fontId="11" fillId="0" borderId="0"/>
    <xf numFmtId="0" fontId="4" fillId="0" borderId="0"/>
    <xf numFmtId="0" fontId="18" fillId="0" borderId="0"/>
    <xf numFmtId="0" fontId="4" fillId="0" borderId="0"/>
    <xf numFmtId="0" fontId="18" fillId="0" borderId="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0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8" fillId="0" borderId="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0" fontId="141" fillId="68" borderId="0" applyNumberFormat="0" applyFont="0" applyFill="0" applyBorder="0" applyAlignment="0" applyProtection="0">
      <alignment horizontal="left" vertical="top" wrapText="1"/>
    </xf>
    <xf numFmtId="0" fontId="123" fillId="0" borderId="0"/>
    <xf numFmtId="189" fontId="123" fillId="0" borderId="0" applyBorder="0" applyProtection="0"/>
    <xf numFmtId="0" fontId="147" fillId="0" borderId="0" applyBorder="0" applyProtection="0"/>
    <xf numFmtId="0" fontId="123" fillId="0" borderId="0"/>
    <xf numFmtId="0" fontId="100" fillId="0" borderId="0"/>
    <xf numFmtId="0" fontId="38" fillId="0" borderId="0"/>
    <xf numFmtId="0" fontId="38" fillId="0" borderId="0"/>
    <xf numFmtId="0" fontId="18" fillId="0" borderId="0"/>
    <xf numFmtId="0" fontId="38" fillId="0" borderId="0"/>
    <xf numFmtId="0" fontId="38" fillId="0" borderId="0"/>
    <xf numFmtId="182" fontId="18" fillId="0" borderId="0" applyFill="0" applyBorder="0" applyAlignment="0" applyProtection="0"/>
    <xf numFmtId="182" fontId="18" fillId="0" borderId="0" applyFill="0" applyBorder="0" applyAlignment="0" applyProtection="0"/>
    <xf numFmtId="173" fontId="35" fillId="0" borderId="0" applyFill="0" applyBorder="0" applyAlignment="0" applyProtection="0"/>
    <xf numFmtId="173" fontId="18" fillId="0" borderId="0" applyFill="0" applyBorder="0" applyAlignment="0" applyProtection="0"/>
    <xf numFmtId="173" fontId="18" fillId="0" borderId="0" applyFill="0" applyBorder="0" applyAlignment="0" applyProtection="0"/>
    <xf numFmtId="173" fontId="35" fillId="0" borderId="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0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8" fillId="0" borderId="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8" fillId="0" borderId="0" applyFill="0" applyBorder="0" applyAlignment="0" applyProtection="0"/>
    <xf numFmtId="172" fontId="18" fillId="0" borderId="0" applyFill="0" applyBorder="0" applyAlignment="0" applyProtection="0"/>
    <xf numFmtId="173" fontId="18" fillId="0" borderId="0" applyFill="0" applyBorder="0" applyAlignment="0" applyProtection="0"/>
    <xf numFmtId="0" fontId="148" fillId="0" borderId="41" applyNumberFormat="0" applyFill="0" applyAlignment="0" applyProtection="0"/>
    <xf numFmtId="0" fontId="149" fillId="0" borderId="42" applyNumberFormat="0" applyFill="0" applyAlignment="0" applyProtection="0"/>
    <xf numFmtId="0" fontId="150" fillId="0" borderId="43" applyNumberFormat="0" applyFill="0" applyAlignment="0" applyProtection="0"/>
    <xf numFmtId="0" fontId="150" fillId="0" borderId="0" applyNumberFormat="0" applyFill="0" applyBorder="0" applyAlignment="0" applyProtection="0"/>
    <xf numFmtId="0" fontId="151" fillId="70" borderId="0" applyNumberFormat="0" applyBorder="0" applyAlignment="0" applyProtection="0"/>
    <xf numFmtId="0" fontId="152" fillId="71" borderId="0" applyNumberFormat="0" applyBorder="0" applyAlignment="0" applyProtection="0"/>
    <xf numFmtId="0" fontId="153" fillId="73" borderId="44" applyNumberFormat="0" applyAlignment="0" applyProtection="0"/>
    <xf numFmtId="0" fontId="154" fillId="74" borderId="45" applyNumberFormat="0" applyAlignment="0" applyProtection="0"/>
    <xf numFmtId="0" fontId="155" fillId="74" borderId="44" applyNumberFormat="0" applyAlignment="0" applyProtection="0"/>
    <xf numFmtId="0" fontId="156" fillId="0" borderId="46" applyNumberFormat="0" applyFill="0" applyAlignment="0" applyProtection="0"/>
    <xf numFmtId="0" fontId="157" fillId="75" borderId="47" applyNumberFormat="0" applyAlignment="0" applyProtection="0"/>
    <xf numFmtId="0" fontId="158" fillId="0" borderId="0" applyNumberFormat="0" applyFill="0" applyBorder="0" applyAlignment="0" applyProtection="0"/>
    <xf numFmtId="0" fontId="159" fillId="0" borderId="0" applyNumberFormat="0" applyFill="0" applyBorder="0" applyAlignment="0" applyProtection="0"/>
    <xf numFmtId="0" fontId="142" fillId="0" borderId="49" applyNumberFormat="0" applyFill="0" applyAlignment="0" applyProtection="0"/>
    <xf numFmtId="0" fontId="160" fillId="77" borderId="0" applyNumberFormat="0" applyBorder="0" applyAlignment="0" applyProtection="0"/>
    <xf numFmtId="0" fontId="4" fillId="78" borderId="0" applyNumberFormat="0" applyBorder="0" applyAlignment="0" applyProtection="0"/>
    <xf numFmtId="0" fontId="4" fillId="79" borderId="0" applyNumberFormat="0" applyBorder="0" applyAlignment="0" applyProtection="0"/>
    <xf numFmtId="0" fontId="160" fillId="81" borderId="0" applyNumberFormat="0" applyBorder="0" applyAlignment="0" applyProtection="0"/>
    <xf numFmtId="0" fontId="4" fillId="82" borderId="0" applyNumberFormat="0" applyBorder="0" applyAlignment="0" applyProtection="0"/>
    <xf numFmtId="0" fontId="4" fillId="83" borderId="0" applyNumberFormat="0" applyBorder="0" applyAlignment="0" applyProtection="0"/>
    <xf numFmtId="0" fontId="160" fillId="85" borderId="0" applyNumberFormat="0" applyBorder="0" applyAlignment="0" applyProtection="0"/>
    <xf numFmtId="0" fontId="4" fillId="86" borderId="0" applyNumberFormat="0" applyBorder="0" applyAlignment="0" applyProtection="0"/>
    <xf numFmtId="0" fontId="4" fillId="87" borderId="0" applyNumberFormat="0" applyBorder="0" applyAlignment="0" applyProtection="0"/>
    <xf numFmtId="0" fontId="160" fillId="89" borderId="0" applyNumberFormat="0" applyBorder="0" applyAlignment="0" applyProtection="0"/>
    <xf numFmtId="0" fontId="4" fillId="90" borderId="0" applyNumberFormat="0" applyBorder="0" applyAlignment="0" applyProtection="0"/>
    <xf numFmtId="0" fontId="4" fillId="91" borderId="0" applyNumberFormat="0" applyBorder="0" applyAlignment="0" applyProtection="0"/>
    <xf numFmtId="0" fontId="160" fillId="93" borderId="0" applyNumberFormat="0" applyBorder="0" applyAlignment="0" applyProtection="0"/>
    <xf numFmtId="0" fontId="4" fillId="94" borderId="0" applyNumberFormat="0" applyBorder="0" applyAlignment="0" applyProtection="0"/>
    <xf numFmtId="0" fontId="4" fillId="95" borderId="0" applyNumberFormat="0" applyBorder="0" applyAlignment="0" applyProtection="0"/>
    <xf numFmtId="0" fontId="160" fillId="97" borderId="0" applyNumberFormat="0" applyBorder="0" applyAlignment="0" applyProtection="0"/>
    <xf numFmtId="0" fontId="4" fillId="98" borderId="0" applyNumberFormat="0" applyBorder="0" applyAlignment="0" applyProtection="0"/>
    <xf numFmtId="0" fontId="4" fillId="99" borderId="0" applyNumberFormat="0" applyBorder="0" applyAlignment="0" applyProtection="0"/>
    <xf numFmtId="190" fontId="18" fillId="0" borderId="0">
      <alignment vertical="top"/>
    </xf>
    <xf numFmtId="164" fontId="18"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4" fillId="0" borderId="0"/>
    <xf numFmtId="164" fontId="18" fillId="0" borderId="0" applyFont="0" applyFill="0" applyBorder="0" applyAlignment="0" applyProtection="0"/>
    <xf numFmtId="164" fontId="18" fillId="0" borderId="0" applyFont="0" applyFill="0" applyBorder="0" applyAlignment="0" applyProtection="0"/>
    <xf numFmtId="0" fontId="4" fillId="0" borderId="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18" fillId="0" borderId="0"/>
    <xf numFmtId="0" fontId="137" fillId="0" borderId="0"/>
    <xf numFmtId="164" fontId="18" fillId="0" borderId="0" applyFont="0" applyFill="0" applyBorder="0" applyAlignment="0" applyProtection="0"/>
    <xf numFmtId="164" fontId="18" fillId="0" borderId="0" applyFont="0" applyFill="0" applyBorder="0" applyAlignment="0" applyProtection="0"/>
    <xf numFmtId="0" fontId="137" fillId="76" borderId="48" applyNumberFormat="0" applyFont="0" applyAlignment="0" applyProtection="0"/>
    <xf numFmtId="0" fontId="91" fillId="0" borderId="0">
      <alignment vertical="top"/>
    </xf>
    <xf numFmtId="190" fontId="18" fillId="0" borderId="0">
      <alignment vertical="top"/>
    </xf>
    <xf numFmtId="190" fontId="18" fillId="0" borderId="0">
      <alignment vertical="top"/>
    </xf>
    <xf numFmtId="0" fontId="16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90" fontId="18" fillId="0" borderId="0">
      <alignment vertical="top"/>
    </xf>
    <xf numFmtId="190" fontId="18" fillId="0" borderId="0">
      <alignment vertical="top"/>
    </xf>
    <xf numFmtId="164" fontId="18" fillId="0" borderId="0" applyFont="0" applyFill="0" applyBorder="0" applyAlignment="0" applyProtection="0"/>
    <xf numFmtId="0" fontId="4" fillId="0" borderId="0"/>
    <xf numFmtId="190" fontId="18" fillId="0" borderId="0">
      <alignment vertical="top"/>
    </xf>
    <xf numFmtId="190" fontId="18" fillId="0" borderId="0">
      <alignment vertical="top"/>
    </xf>
    <xf numFmtId="164" fontId="18" fillId="0" borderId="0" applyFont="0" applyFill="0" applyBorder="0" applyAlignment="0" applyProtection="0"/>
    <xf numFmtId="0" fontId="4" fillId="0" borderId="0"/>
    <xf numFmtId="0" fontId="4" fillId="0" borderId="0"/>
    <xf numFmtId="190" fontId="18" fillId="0" borderId="0">
      <alignment vertical="top"/>
    </xf>
    <xf numFmtId="0" fontId="4" fillId="0" borderId="0"/>
    <xf numFmtId="0" fontId="4" fillId="0" borderId="0"/>
    <xf numFmtId="164" fontId="18" fillId="0" borderId="0" applyFont="0" applyFill="0" applyBorder="0" applyAlignment="0" applyProtection="0"/>
    <xf numFmtId="190" fontId="18" fillId="0" borderId="0">
      <alignment vertical="top"/>
    </xf>
    <xf numFmtId="190" fontId="18" fillId="0" borderId="0">
      <alignment vertical="top"/>
    </xf>
    <xf numFmtId="0" fontId="4" fillId="0" borderId="0"/>
    <xf numFmtId="0" fontId="4" fillId="0" borderId="0"/>
    <xf numFmtId="0" fontId="4" fillId="0" borderId="0"/>
    <xf numFmtId="0" fontId="4" fillId="0" borderId="0"/>
    <xf numFmtId="0" fontId="4" fillId="0" borderId="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137" fillId="0" borderId="0"/>
    <xf numFmtId="0" fontId="137" fillId="95" borderId="0" applyNumberFormat="0" applyBorder="0" applyAlignment="0" applyProtection="0"/>
    <xf numFmtId="0" fontId="91" fillId="0" borderId="0">
      <alignment vertical="top"/>
    </xf>
    <xf numFmtId="164" fontId="18" fillId="0" borderId="0" applyFont="0" applyFill="0" applyBorder="0" applyAlignment="0" applyProtection="0"/>
    <xf numFmtId="164" fontId="18" fillId="0" borderId="0" applyFont="0" applyFill="0" applyBorder="0" applyAlignment="0" applyProtection="0"/>
    <xf numFmtId="0" fontId="137" fillId="0" borderId="0"/>
    <xf numFmtId="0" fontId="137" fillId="0" borderId="0"/>
    <xf numFmtId="0" fontId="137" fillId="0" borderId="0"/>
    <xf numFmtId="190" fontId="18" fillId="0" borderId="0">
      <alignment vertical="top"/>
    </xf>
    <xf numFmtId="0" fontId="4" fillId="0" borderId="0"/>
    <xf numFmtId="0" fontId="163"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9" fontId="4" fillId="0" borderId="0" applyFont="0" applyFill="0" applyBorder="0" applyAlignment="0" applyProtection="0"/>
    <xf numFmtId="190" fontId="18"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190" fontId="18" fillId="0" borderId="0">
      <alignment vertical="top"/>
    </xf>
    <xf numFmtId="0" fontId="91" fillId="0" borderId="0">
      <alignment vertical="top"/>
    </xf>
    <xf numFmtId="190" fontId="18" fillId="0" borderId="0">
      <alignment vertical="top"/>
    </xf>
    <xf numFmtId="164" fontId="18" fillId="0" borderId="0" applyFont="0" applyFill="0" applyBorder="0" applyAlignment="0" applyProtection="0"/>
    <xf numFmtId="0" fontId="4" fillId="0" borderId="0"/>
    <xf numFmtId="9" fontId="4" fillId="0" borderId="0" applyFont="0" applyFill="0" applyBorder="0" applyAlignment="0" applyProtection="0"/>
    <xf numFmtId="164" fontId="18" fillId="0" borderId="0" applyFont="0" applyFill="0" applyBorder="0" applyAlignment="0" applyProtection="0"/>
    <xf numFmtId="0" fontId="4" fillId="0" borderId="0"/>
    <xf numFmtId="0" fontId="4" fillId="0" borderId="0"/>
    <xf numFmtId="0" fontId="4" fillId="0" borderId="0"/>
    <xf numFmtId="0" fontId="4" fillId="0" borderId="0"/>
    <xf numFmtId="164" fontId="18" fillId="0" borderId="0" applyFont="0" applyFill="0" applyBorder="0" applyAlignment="0" applyProtection="0"/>
    <xf numFmtId="0" fontId="137" fillId="90" borderId="0" applyNumberFormat="0" applyBorder="0" applyAlignment="0" applyProtection="0"/>
    <xf numFmtId="0" fontId="101" fillId="0" borderId="0"/>
    <xf numFmtId="0" fontId="91" fillId="0" borderId="0">
      <alignment vertical="top"/>
    </xf>
    <xf numFmtId="190" fontId="18" fillId="0" borderId="0">
      <alignment vertical="top"/>
    </xf>
    <xf numFmtId="0" fontId="4" fillId="0" borderId="0"/>
    <xf numFmtId="0" fontId="4" fillId="0" borderId="0"/>
    <xf numFmtId="164" fontId="18" fillId="0" borderId="0" applyFont="0" applyFill="0" applyBorder="0" applyAlignment="0" applyProtection="0"/>
    <xf numFmtId="0" fontId="4" fillId="0" borderId="0"/>
    <xf numFmtId="0" fontId="91" fillId="0" borderId="0">
      <alignment vertical="top"/>
    </xf>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90" fontId="18" fillId="0" borderId="0">
      <alignment vertical="top"/>
    </xf>
    <xf numFmtId="164" fontId="18" fillId="0" borderId="0" applyFont="0" applyFill="0" applyBorder="0" applyAlignment="0" applyProtection="0"/>
    <xf numFmtId="0" fontId="4" fillId="0" borderId="0"/>
    <xf numFmtId="164" fontId="18" fillId="0" borderId="0" applyFont="0" applyFill="0" applyBorder="0" applyAlignment="0" applyProtection="0"/>
    <xf numFmtId="164" fontId="18" fillId="0" borderId="0" applyFont="0" applyFill="0" applyBorder="0" applyAlignment="0" applyProtection="0"/>
    <xf numFmtId="0" fontId="180" fillId="0" borderId="0" applyNumberFormat="0" applyFill="0" applyBorder="0" applyAlignment="0" applyProtection="0"/>
    <xf numFmtId="0" fontId="137" fillId="0" borderId="0"/>
    <xf numFmtId="0" fontId="4" fillId="0" borderId="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90" fontId="18" fillId="0" borderId="0">
      <alignment vertical="top"/>
    </xf>
    <xf numFmtId="0" fontId="137" fillId="0" borderId="0"/>
    <xf numFmtId="0" fontId="4" fillId="0" borderId="0"/>
    <xf numFmtId="0" fontId="4" fillId="0" borderId="0"/>
    <xf numFmtId="0" fontId="4" fillId="0" borderId="0"/>
    <xf numFmtId="164" fontId="18" fillId="0" borderId="0" applyFont="0" applyFill="0" applyBorder="0" applyAlignment="0" applyProtection="0"/>
    <xf numFmtId="190" fontId="18" fillId="0" borderId="0">
      <alignment vertical="top"/>
    </xf>
    <xf numFmtId="0" fontId="4" fillId="0" borderId="0"/>
    <xf numFmtId="190" fontId="18" fillId="0" borderId="0">
      <alignment vertical="top"/>
    </xf>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4" fillId="0" borderId="0"/>
    <xf numFmtId="164" fontId="18" fillId="0" borderId="0" applyFont="0" applyFill="0" applyBorder="0" applyAlignment="0" applyProtection="0"/>
    <xf numFmtId="164" fontId="18" fillId="0" borderId="0" applyFont="0" applyFill="0" applyBorder="0" applyAlignment="0" applyProtection="0"/>
    <xf numFmtId="190" fontId="18" fillId="0" borderId="0">
      <alignment vertical="top"/>
    </xf>
    <xf numFmtId="164" fontId="18" fillId="0" borderId="0" applyFont="0" applyFill="0" applyBorder="0" applyAlignment="0" applyProtection="0"/>
    <xf numFmtId="164" fontId="18" fillId="0" borderId="0" applyFont="0" applyFill="0" applyBorder="0" applyAlignment="0" applyProtection="0"/>
    <xf numFmtId="0" fontId="163" fillId="0" borderId="0"/>
    <xf numFmtId="0" fontId="4" fillId="0" borderId="0"/>
    <xf numFmtId="164" fontId="18" fillId="0" borderId="0" applyFont="0" applyFill="0" applyBorder="0" applyAlignment="0" applyProtection="0"/>
    <xf numFmtId="0" fontId="178" fillId="0" borderId="46" applyNumberFormat="0" applyFill="0" applyAlignment="0" applyProtection="0"/>
    <xf numFmtId="0" fontId="4" fillId="0" borderId="0"/>
    <xf numFmtId="190" fontId="18" fillId="0" borderId="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0" fontId="164" fillId="0" borderId="0" applyNumberFormat="0" applyFill="0" applyBorder="0" applyAlignment="0" applyProtection="0">
      <alignment vertical="top"/>
      <protection locked="0"/>
    </xf>
    <xf numFmtId="164" fontId="18" fillId="0" borderId="0" applyFont="0" applyFill="0" applyBorder="0" applyAlignment="0" applyProtection="0"/>
    <xf numFmtId="164" fontId="18"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0" fontId="4" fillId="0" borderId="0"/>
    <xf numFmtId="0" fontId="163" fillId="0" borderId="0"/>
    <xf numFmtId="190" fontId="18" fillId="0" borderId="0">
      <alignment vertical="top"/>
    </xf>
    <xf numFmtId="164" fontId="18"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0" fontId="4" fillId="0" borderId="0"/>
    <xf numFmtId="0" fontId="4" fillId="0" borderId="0"/>
    <xf numFmtId="164" fontId="1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18" fillId="0" borderId="0" applyFont="0" applyFill="0" applyBorder="0" applyAlignment="0" applyProtection="0"/>
    <xf numFmtId="164" fontId="18" fillId="0" borderId="0" applyFont="0" applyFill="0" applyBorder="0" applyAlignment="0" applyProtection="0"/>
    <xf numFmtId="0" fontId="11" fillId="0" borderId="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90" fontId="18" fillId="0" borderId="0">
      <alignment vertical="top"/>
    </xf>
    <xf numFmtId="164" fontId="18" fillId="0" borderId="0" applyFont="0" applyFill="0" applyBorder="0" applyAlignment="0" applyProtection="0"/>
    <xf numFmtId="190" fontId="18" fillId="0" borderId="0">
      <alignment vertical="top"/>
    </xf>
    <xf numFmtId="164" fontId="18"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0" fontId="4" fillId="0" borderId="0"/>
    <xf numFmtId="164" fontId="18" fillId="0" borderId="0" applyFont="0" applyFill="0" applyBorder="0" applyAlignment="0" applyProtection="0"/>
    <xf numFmtId="9" fontId="4" fillId="0" borderId="0" applyFont="0" applyFill="0" applyBorder="0" applyAlignment="0" applyProtection="0"/>
    <xf numFmtId="0" fontId="4" fillId="0" borderId="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0" fontId="4" fillId="0" borderId="0"/>
    <xf numFmtId="164" fontId="18"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0" fontId="4" fillId="0" borderId="0"/>
    <xf numFmtId="164" fontId="1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164" fontId="18" fillId="0" borderId="0" applyFont="0" applyFill="0" applyBorder="0" applyAlignment="0" applyProtection="0"/>
    <xf numFmtId="190" fontId="18" fillId="0" borderId="0">
      <alignment vertical="top"/>
    </xf>
    <xf numFmtId="0" fontId="91" fillId="0" borderId="0">
      <alignment vertical="top"/>
    </xf>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4" fillId="0" borderId="0"/>
    <xf numFmtId="190" fontId="18" fillId="0" borderId="0">
      <alignment vertical="top"/>
    </xf>
    <xf numFmtId="164" fontId="18" fillId="0" borderId="0" applyFont="0" applyFill="0" applyBorder="0" applyAlignment="0" applyProtection="0"/>
    <xf numFmtId="0" fontId="4" fillId="0" borderId="0"/>
    <xf numFmtId="164" fontId="18" fillId="0" borderId="0" applyFont="0" applyFill="0" applyBorder="0" applyAlignment="0" applyProtection="0"/>
    <xf numFmtId="0" fontId="4" fillId="0" borderId="0"/>
    <xf numFmtId="164" fontId="18" fillId="0" borderId="0" applyFont="0" applyFill="0" applyBorder="0" applyAlignment="0" applyProtection="0"/>
    <xf numFmtId="0" fontId="4" fillId="0" borderId="0"/>
    <xf numFmtId="0" fontId="4" fillId="0" borderId="0"/>
    <xf numFmtId="0" fontId="4" fillId="0" borderId="0"/>
    <xf numFmtId="0" fontId="11" fillId="0" borderId="0"/>
    <xf numFmtId="0" fontId="4" fillId="0" borderId="0"/>
    <xf numFmtId="0" fontId="91" fillId="0" borderId="0">
      <alignment vertical="top"/>
    </xf>
    <xf numFmtId="190" fontId="18" fillId="0" borderId="0">
      <alignment vertical="top"/>
    </xf>
    <xf numFmtId="164" fontId="18" fillId="0" borderId="0" applyFont="0" applyFill="0" applyBorder="0" applyAlignment="0" applyProtection="0"/>
    <xf numFmtId="0" fontId="4" fillId="0" borderId="0"/>
    <xf numFmtId="190" fontId="18" fillId="0" borderId="0">
      <alignment vertical="top"/>
    </xf>
    <xf numFmtId="0" fontId="4" fillId="0" borderId="0"/>
    <xf numFmtId="0" fontId="4" fillId="0" borderId="0"/>
    <xf numFmtId="0" fontId="4" fillId="0" borderId="0"/>
    <xf numFmtId="0" fontId="4" fillId="0" borderId="0"/>
    <xf numFmtId="190" fontId="18" fillId="0" borderId="0">
      <alignment vertical="top"/>
    </xf>
    <xf numFmtId="0" fontId="4" fillId="0" borderId="0"/>
    <xf numFmtId="9" fontId="4"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9"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183" fillId="81" borderId="0" applyNumberFormat="0" applyBorder="0" applyAlignment="0" applyProtection="0"/>
    <xf numFmtId="0" fontId="91" fillId="0" borderId="0">
      <alignment vertical="top"/>
    </xf>
    <xf numFmtId="190" fontId="18" fillId="0" borderId="0">
      <alignment vertical="top"/>
    </xf>
    <xf numFmtId="0" fontId="91" fillId="0" borderId="0">
      <alignment vertical="top"/>
    </xf>
    <xf numFmtId="0" fontId="4" fillId="0" borderId="0"/>
    <xf numFmtId="0" fontId="137" fillId="0" borderId="0"/>
    <xf numFmtId="0" fontId="4" fillId="0" borderId="0"/>
    <xf numFmtId="164" fontId="18"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137" fillId="0" borderId="0"/>
    <xf numFmtId="0" fontId="4" fillId="0" borderId="0"/>
    <xf numFmtId="0" fontId="4" fillId="0" borderId="0"/>
    <xf numFmtId="164" fontId="18" fillId="0" borderId="0" applyFont="0" applyFill="0" applyBorder="0" applyAlignment="0" applyProtection="0"/>
    <xf numFmtId="164" fontId="18" fillId="0" borderId="0" applyFont="0" applyFill="0" applyBorder="0" applyAlignment="0" applyProtection="0"/>
    <xf numFmtId="0" fontId="4" fillId="0" borderId="0"/>
    <xf numFmtId="164" fontId="1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18" fillId="0" borderId="0" applyFont="0" applyFill="0" applyBorder="0" applyAlignment="0" applyProtection="0"/>
    <xf numFmtId="0" fontId="4" fillId="0" borderId="0"/>
    <xf numFmtId="0" fontId="4" fillId="0" borderId="0"/>
    <xf numFmtId="164" fontId="18" fillId="0" borderId="0" applyFont="0" applyFill="0" applyBorder="0" applyAlignment="0" applyProtection="0"/>
    <xf numFmtId="0" fontId="4" fillId="0" borderId="0"/>
    <xf numFmtId="190" fontId="18" fillId="0" borderId="0">
      <alignment vertical="top"/>
    </xf>
    <xf numFmtId="191" fontId="18" fillId="0" borderId="0" applyFont="0" applyFill="0" applyBorder="0" applyAlignment="0" applyProtection="0"/>
    <xf numFmtId="164" fontId="18" fillId="0" borderId="0" applyFont="0" applyFill="0" applyBorder="0" applyAlignment="0" applyProtection="0"/>
    <xf numFmtId="0" fontId="4"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91" fontId="18" fillId="0" borderId="0" applyFont="0" applyFill="0" applyBorder="0" applyAlignment="0" applyProtection="0"/>
    <xf numFmtId="9" fontId="4" fillId="0" borderId="0" applyFont="0" applyFill="0" applyBorder="0" applyAlignment="0" applyProtection="0"/>
    <xf numFmtId="0" fontId="4" fillId="0" borderId="0"/>
    <xf numFmtId="190" fontId="18"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0" fontId="18" fillId="0" borderId="0">
      <alignment vertical="top"/>
    </xf>
    <xf numFmtId="190" fontId="18" fillId="0" borderId="0">
      <alignment vertical="top"/>
    </xf>
    <xf numFmtId="190" fontId="18" fillId="0" borderId="0">
      <alignment vertical="top"/>
    </xf>
    <xf numFmtId="190" fontId="18" fillId="0" borderId="0">
      <alignment vertical="top"/>
    </xf>
    <xf numFmtId="190" fontId="18" fillId="0" borderId="0">
      <alignment vertical="top"/>
    </xf>
    <xf numFmtId="0" fontId="4" fillId="0" borderId="0"/>
    <xf numFmtId="190" fontId="18" fillId="0" borderId="0">
      <alignment vertical="top"/>
    </xf>
    <xf numFmtId="190" fontId="18" fillId="0" borderId="0">
      <alignment vertical="top"/>
    </xf>
    <xf numFmtId="164" fontId="18" fillId="0" borderId="0" applyFont="0" applyFill="0" applyBorder="0" applyAlignment="0" applyProtection="0"/>
    <xf numFmtId="0" fontId="4" fillId="0" borderId="0"/>
    <xf numFmtId="164" fontId="18" fillId="0" borderId="0" applyFont="0" applyFill="0" applyBorder="0" applyAlignment="0" applyProtection="0"/>
    <xf numFmtId="164" fontId="1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190" fontId="18" fillId="0" borderId="0">
      <alignment vertical="top"/>
    </xf>
    <xf numFmtId="190" fontId="18" fillId="0" borderId="0">
      <alignment vertical="top"/>
    </xf>
    <xf numFmtId="0" fontId="4" fillId="0" borderId="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163" fillId="0" borderId="0"/>
    <xf numFmtId="0" fontId="4" fillId="0" borderId="0"/>
    <xf numFmtId="9" fontId="4"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163" fillId="0" borderId="0"/>
    <xf numFmtId="164" fontId="18" fillId="0" borderId="0" applyFont="0" applyFill="0" applyBorder="0" applyAlignment="0" applyProtection="0"/>
    <xf numFmtId="0" fontId="4" fillId="0" borderId="0"/>
    <xf numFmtId="0" fontId="4" fillId="0" borderId="0"/>
    <xf numFmtId="0" fontId="4" fillId="0" borderId="0"/>
    <xf numFmtId="0" fontId="4" fillId="0" borderId="0"/>
    <xf numFmtId="164" fontId="18" fillId="0" borderId="0" applyFont="0" applyFill="0" applyBorder="0" applyAlignment="0" applyProtection="0"/>
    <xf numFmtId="164" fontId="18" fillId="0" borderId="0" applyFont="0" applyFill="0" applyBorder="0" applyAlignment="0" applyProtection="0"/>
    <xf numFmtId="190" fontId="18" fillId="0" borderId="0">
      <alignment vertical="top"/>
    </xf>
    <xf numFmtId="0" fontId="4" fillId="0" borderId="0"/>
    <xf numFmtId="190" fontId="18" fillId="0" borderId="0">
      <alignment vertical="top"/>
    </xf>
    <xf numFmtId="0" fontId="91" fillId="0" borderId="0">
      <alignment vertical="top"/>
    </xf>
    <xf numFmtId="190" fontId="18" fillId="0" borderId="0">
      <alignment vertical="top"/>
    </xf>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183" fillId="92" borderId="0" applyNumberFormat="0" applyBorder="0" applyAlignment="0" applyProtection="0"/>
    <xf numFmtId="190" fontId="18" fillId="0" borderId="0">
      <alignment vertical="top"/>
    </xf>
    <xf numFmtId="0" fontId="91" fillId="0" borderId="0">
      <alignment vertical="top"/>
    </xf>
    <xf numFmtId="0" fontId="137" fillId="0" borderId="0"/>
    <xf numFmtId="0" fontId="4" fillId="0" borderId="0"/>
    <xf numFmtId="0" fontId="4" fillId="0" borderId="0"/>
    <xf numFmtId="0" fontId="4" fillId="0" borderId="0"/>
    <xf numFmtId="9" fontId="4"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90" fontId="18" fillId="0" borderId="0">
      <alignment vertical="top"/>
    </xf>
    <xf numFmtId="0" fontId="137" fillId="91" borderId="0" applyNumberFormat="0" applyBorder="0" applyAlignment="0" applyProtection="0"/>
    <xf numFmtId="0" fontId="163" fillId="0" borderId="0"/>
    <xf numFmtId="0" fontId="91" fillId="0" borderId="0">
      <alignment vertical="top"/>
    </xf>
    <xf numFmtId="164" fontId="18" fillId="0" borderId="0" applyFont="0" applyFill="0" applyBorder="0" applyAlignment="0" applyProtection="0"/>
    <xf numFmtId="164" fontId="18" fillId="0" borderId="0" applyFont="0" applyFill="0" applyBorder="0" applyAlignment="0" applyProtection="0"/>
    <xf numFmtId="0" fontId="4" fillId="0" borderId="0"/>
    <xf numFmtId="0" fontId="4" fillId="0" borderId="0"/>
    <xf numFmtId="0" fontId="4" fillId="0" borderId="0"/>
    <xf numFmtId="0" fontId="4" fillId="0" borderId="0"/>
    <xf numFmtId="191" fontId="18" fillId="0" borderId="0" applyFont="0" applyFill="0" applyBorder="0" applyAlignment="0" applyProtection="0"/>
    <xf numFmtId="164" fontId="18" fillId="0" borderId="0" applyFont="0" applyFill="0" applyBorder="0" applyAlignment="0" applyProtection="0"/>
    <xf numFmtId="190" fontId="18" fillId="0" borderId="0">
      <alignment vertical="top"/>
    </xf>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137" fillId="79" borderId="0" applyNumberFormat="0" applyBorder="0" applyAlignment="0" applyProtection="0"/>
    <xf numFmtId="0" fontId="163" fillId="0" borderId="0"/>
    <xf numFmtId="164" fontId="18" fillId="0" borderId="0" applyFont="0" applyFill="0" applyBorder="0" applyAlignment="0" applyProtection="0"/>
    <xf numFmtId="0" fontId="4" fillId="0" borderId="0"/>
    <xf numFmtId="164" fontId="18" fillId="0" borderId="0" applyFont="0" applyFill="0" applyBorder="0" applyAlignment="0" applyProtection="0"/>
    <xf numFmtId="190" fontId="18" fillId="0" borderId="0">
      <alignment vertical="top"/>
    </xf>
    <xf numFmtId="0" fontId="91" fillId="0" borderId="0">
      <alignment vertical="top"/>
    </xf>
    <xf numFmtId="164" fontId="18" fillId="0" borderId="0" applyFont="0" applyFill="0" applyBorder="0" applyAlignment="0" applyProtection="0"/>
    <xf numFmtId="0" fontId="137" fillId="0" borderId="0"/>
    <xf numFmtId="0" fontId="4" fillId="0" borderId="0"/>
    <xf numFmtId="0" fontId="4" fillId="0" borderId="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183" fillId="96" borderId="0" applyNumberFormat="0" applyBorder="0" applyAlignment="0" applyProtection="0"/>
    <xf numFmtId="0" fontId="101" fillId="0" borderId="0"/>
    <xf numFmtId="0" fontId="91" fillId="0" borderId="0">
      <alignment vertical="top"/>
    </xf>
    <xf numFmtId="164" fontId="18" fillId="0" borderId="0" applyFont="0" applyFill="0" applyBorder="0" applyAlignment="0" applyProtection="0"/>
    <xf numFmtId="164" fontId="18" fillId="0" borderId="0" applyFont="0" applyFill="0" applyBorder="0" applyAlignment="0" applyProtection="0"/>
    <xf numFmtId="0" fontId="4" fillId="0" borderId="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190" fontId="18" fillId="0" borderId="0">
      <alignment vertical="top"/>
    </xf>
    <xf numFmtId="0" fontId="4" fillId="0" borderId="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4" fillId="0" borderId="0"/>
    <xf numFmtId="0" fontId="4" fillId="0" borderId="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90" fontId="18" fillId="0" borderId="0">
      <alignment vertical="top"/>
    </xf>
    <xf numFmtId="190" fontId="18" fillId="0" borderId="0">
      <alignment vertical="top"/>
    </xf>
    <xf numFmtId="0" fontId="4" fillId="0" borderId="0"/>
    <xf numFmtId="190" fontId="18" fillId="0" borderId="0">
      <alignment vertical="top"/>
    </xf>
    <xf numFmtId="164" fontId="18" fillId="0" borderId="0" applyFont="0" applyFill="0" applyBorder="0" applyAlignment="0" applyProtection="0"/>
    <xf numFmtId="9" fontId="4" fillId="0" borderId="0" applyFont="0" applyFill="0" applyBorder="0" applyAlignment="0" applyProtection="0"/>
    <xf numFmtId="0" fontId="4" fillId="0" borderId="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90" fontId="18" fillId="0" borderId="0">
      <alignment vertical="top"/>
    </xf>
    <xf numFmtId="0" fontId="137" fillId="0" borderId="0"/>
    <xf numFmtId="0" fontId="4" fillId="0" borderId="0"/>
    <xf numFmtId="0" fontId="4" fillId="0" borderId="0"/>
    <xf numFmtId="164" fontId="18" fillId="0" borderId="0" applyFont="0" applyFill="0" applyBorder="0" applyAlignment="0" applyProtection="0"/>
    <xf numFmtId="9" fontId="18" fillId="0" borderId="0" applyFont="0" applyFill="0" applyBorder="0" applyAlignment="0" applyProtection="0"/>
    <xf numFmtId="190" fontId="18" fillId="0" borderId="0">
      <alignment vertical="top"/>
    </xf>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101" fillId="0" borderId="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41" fontId="18" fillId="0" borderId="0" applyFont="0" applyFill="0" applyBorder="0" applyAlignment="0" applyProtection="0"/>
    <xf numFmtId="0" fontId="137" fillId="99" borderId="0" applyNumberFormat="0" applyBorder="0" applyAlignment="0" applyProtection="0"/>
    <xf numFmtId="164" fontId="18"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0" fontId="4" fillId="0" borderId="0"/>
    <xf numFmtId="9" fontId="4"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0" fontId="4" fillId="0" borderId="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1" fillId="0" borderId="0" applyFont="0" applyFill="0" applyBorder="0" applyAlignment="0" applyProtection="0"/>
    <xf numFmtId="9" fontId="11" fillId="0" borderId="0" applyFont="0" applyFill="0" applyBorder="0" applyAlignment="0" applyProtection="0"/>
    <xf numFmtId="0" fontId="91" fillId="0" borderId="0">
      <alignment vertical="top"/>
    </xf>
    <xf numFmtId="164" fontId="11" fillId="0" borderId="0" applyFont="0" applyFill="0" applyBorder="0" applyAlignment="0" applyProtection="0"/>
    <xf numFmtId="0" fontId="4" fillId="0" borderId="0"/>
    <xf numFmtId="0" fontId="4" fillId="0" borderId="0"/>
    <xf numFmtId="164" fontId="11" fillId="0" borderId="0" applyFont="0" applyFill="0" applyBorder="0" applyAlignment="0" applyProtection="0"/>
    <xf numFmtId="0" fontId="4" fillId="0" borderId="0"/>
    <xf numFmtId="0" fontId="4" fillId="0" borderId="0"/>
    <xf numFmtId="164" fontId="11" fillId="0" borderId="0" applyFont="0" applyFill="0" applyBorder="0" applyAlignment="0" applyProtection="0"/>
    <xf numFmtId="9" fontId="4" fillId="0" borderId="0" applyFont="0" applyFill="0" applyBorder="0" applyAlignment="0" applyProtection="0"/>
    <xf numFmtId="0" fontId="4" fillId="0" borderId="0"/>
    <xf numFmtId="164" fontId="11" fillId="0" borderId="0" applyFont="0" applyFill="0" applyBorder="0" applyAlignment="0" applyProtection="0"/>
    <xf numFmtId="193" fontId="35" fillId="0" borderId="0" applyFont="0" applyFill="0" applyBorder="0" applyAlignment="0" applyProtection="0"/>
    <xf numFmtId="9" fontId="4" fillId="0" borderId="0" applyFont="0" applyFill="0" applyBorder="0" applyAlignment="0" applyProtection="0"/>
    <xf numFmtId="164" fontId="11" fillId="0" borderId="0" applyFont="0" applyFill="0" applyBorder="0" applyAlignment="0" applyProtection="0"/>
    <xf numFmtId="0" fontId="4" fillId="0" borderId="0"/>
    <xf numFmtId="0" fontId="4" fillId="0" borderId="0"/>
    <xf numFmtId="164" fontId="11" fillId="0" borderId="0" applyFont="0" applyFill="0" applyBorder="0" applyAlignment="0" applyProtection="0"/>
    <xf numFmtId="0" fontId="4" fillId="0" borderId="0"/>
    <xf numFmtId="190" fontId="18" fillId="0" borderId="0">
      <alignment vertical="top"/>
    </xf>
    <xf numFmtId="164" fontId="11" fillId="0" borderId="0" applyFont="0" applyFill="0" applyBorder="0" applyAlignment="0" applyProtection="0"/>
    <xf numFmtId="0" fontId="101" fillId="0" borderId="0"/>
    <xf numFmtId="0" fontId="4" fillId="0" borderId="0"/>
    <xf numFmtId="164" fontId="11" fillId="0" borderId="0" applyFont="0" applyFill="0" applyBorder="0" applyAlignment="0" applyProtection="0"/>
    <xf numFmtId="0" fontId="4" fillId="0" borderId="0"/>
    <xf numFmtId="0" fontId="4" fillId="0" borderId="0"/>
    <xf numFmtId="164" fontId="11" fillId="0" borderId="0" applyFont="0" applyFill="0" applyBorder="0" applyAlignment="0" applyProtection="0"/>
    <xf numFmtId="0" fontId="4" fillId="0" borderId="0"/>
    <xf numFmtId="0" fontId="4" fillId="0" borderId="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0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1" fillId="0" borderId="0" applyFont="0" applyFill="0" applyBorder="0" applyAlignment="0" applyProtection="0"/>
    <xf numFmtId="0" fontId="91" fillId="0" borderId="0">
      <alignment vertical="top"/>
    </xf>
    <xf numFmtId="0" fontId="91" fillId="0" borderId="0">
      <alignment vertical="top"/>
    </xf>
    <xf numFmtId="164" fontId="11" fillId="0" borderId="0" applyFont="0" applyFill="0" applyBorder="0" applyAlignment="0" applyProtection="0"/>
    <xf numFmtId="0" fontId="4" fillId="0" borderId="0"/>
    <xf numFmtId="164" fontId="1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9" fontId="18" fillId="0" borderId="0" applyFont="0" applyFill="0" applyBorder="0" applyAlignment="0" applyProtection="0"/>
    <xf numFmtId="0" fontId="4" fillId="0" borderId="0"/>
    <xf numFmtId="0" fontId="4" fillId="0" borderId="0"/>
    <xf numFmtId="0" fontId="18" fillId="0" borderId="0"/>
    <xf numFmtId="0" fontId="4" fillId="0" borderId="0"/>
    <xf numFmtId="164" fontId="18"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0" fontId="4" fillId="0" borderId="0"/>
    <xf numFmtId="164" fontId="11" fillId="0" borderId="0" applyFont="0" applyFill="0" applyBorder="0" applyAlignment="0" applyProtection="0"/>
    <xf numFmtId="0" fontId="4" fillId="0" borderId="0"/>
    <xf numFmtId="0" fontId="4" fillId="0" borderId="0"/>
    <xf numFmtId="0" fontId="4" fillId="0" borderId="0"/>
    <xf numFmtId="190" fontId="18" fillId="0" borderId="0">
      <alignment vertical="top"/>
    </xf>
    <xf numFmtId="190" fontId="18" fillId="0" borderId="0">
      <alignment vertical="top"/>
    </xf>
    <xf numFmtId="0" fontId="4" fillId="0" borderId="0"/>
    <xf numFmtId="164" fontId="18" fillId="0" borderId="0" applyFont="0" applyFill="0" applyBorder="0" applyAlignment="0" applyProtection="0"/>
    <xf numFmtId="191" fontId="18"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164" fontId="11" fillId="0" borderId="0" applyFont="0" applyFill="0" applyBorder="0" applyAlignment="0" applyProtection="0"/>
    <xf numFmtId="0" fontId="4" fillId="0" borderId="0"/>
    <xf numFmtId="0" fontId="4" fillId="0" borderId="0"/>
    <xf numFmtId="164" fontId="11" fillId="0" borderId="0" applyFont="0" applyFill="0" applyBorder="0" applyAlignment="0" applyProtection="0"/>
    <xf numFmtId="0" fontId="4" fillId="0" borderId="0"/>
    <xf numFmtId="0" fontId="4" fillId="0" borderId="0"/>
    <xf numFmtId="0" fontId="4" fillId="0" borderId="0"/>
    <xf numFmtId="190" fontId="18" fillId="0" borderId="0">
      <alignment vertical="top"/>
    </xf>
    <xf numFmtId="190" fontId="18" fillId="0" borderId="0">
      <alignment vertical="top"/>
    </xf>
    <xf numFmtId="190" fontId="18" fillId="0" borderId="0">
      <alignment vertical="top"/>
    </xf>
    <xf numFmtId="0" fontId="4" fillId="0" borderId="0"/>
    <xf numFmtId="0" fontId="4" fillId="0" borderId="0"/>
    <xf numFmtId="0" fontId="4" fillId="0" borderId="0"/>
    <xf numFmtId="0" fontId="4" fillId="0" borderId="0"/>
    <xf numFmtId="9" fontId="4" fillId="0" borderId="0" applyFont="0" applyFill="0" applyBorder="0" applyAlignment="0" applyProtection="0"/>
    <xf numFmtId="164" fontId="11" fillId="0" borderId="0" applyFont="0" applyFill="0" applyBorder="0" applyAlignment="0" applyProtection="0"/>
    <xf numFmtId="0" fontId="4" fillId="0" borderId="0"/>
    <xf numFmtId="0" fontId="4" fillId="0" borderId="0"/>
    <xf numFmtId="0" fontId="4" fillId="0" borderId="0"/>
    <xf numFmtId="164" fontId="18" fillId="0" borderId="0" applyFont="0" applyFill="0" applyBorder="0" applyAlignment="0" applyProtection="0"/>
    <xf numFmtId="0" fontId="4" fillId="0" borderId="0"/>
    <xf numFmtId="0" fontId="4" fillId="0" borderId="0"/>
    <xf numFmtId="0" fontId="4" fillId="0" borderId="0"/>
    <xf numFmtId="11" fontId="167" fillId="0" borderId="0"/>
    <xf numFmtId="0" fontId="4" fillId="0" borderId="0"/>
    <xf numFmtId="0" fontId="11" fillId="0" borderId="0"/>
    <xf numFmtId="9" fontId="18" fillId="0" borderId="0" applyFont="0" applyFill="0" applyBorder="0" applyAlignment="0" applyProtection="0"/>
    <xf numFmtId="0" fontId="11" fillId="0" borderId="0"/>
    <xf numFmtId="0" fontId="11" fillId="0" borderId="0"/>
    <xf numFmtId="0" fontId="11" fillId="0" borderId="0"/>
    <xf numFmtId="0" fontId="11" fillId="0" borderId="0"/>
    <xf numFmtId="0" fontId="4" fillId="0" borderId="0"/>
    <xf numFmtId="164" fontId="18" fillId="0" borderId="0" applyFont="0" applyFill="0" applyBorder="0" applyAlignment="0" applyProtection="0"/>
    <xf numFmtId="164" fontId="18" fillId="0" borderId="0" applyFont="0" applyFill="0" applyBorder="0" applyAlignment="0" applyProtection="0"/>
    <xf numFmtId="191" fontId="18" fillId="0" borderId="0" applyFont="0" applyFill="0" applyBorder="0" applyAlignment="0" applyProtection="0"/>
    <xf numFmtId="0" fontId="4" fillId="0" borderId="0"/>
    <xf numFmtId="0" fontId="91" fillId="0" borderId="0">
      <alignment vertical="top"/>
    </xf>
    <xf numFmtId="190" fontId="18" fillId="0" borderId="0"/>
    <xf numFmtId="0" fontId="4" fillId="0" borderId="0"/>
    <xf numFmtId="0" fontId="160" fillId="84" borderId="0" applyNumberFormat="0" applyBorder="0" applyAlignment="0" applyProtection="0"/>
    <xf numFmtId="0" fontId="161" fillId="0" borderId="0" applyNumberFormat="0" applyFill="0" applyBorder="0" applyAlignment="0" applyProtection="0"/>
    <xf numFmtId="0" fontId="4" fillId="0" borderId="0"/>
    <xf numFmtId="0" fontId="4" fillId="0" borderId="0"/>
    <xf numFmtId="164" fontId="18" fillId="0" borderId="0" applyFont="0" applyFill="0" applyBorder="0" applyAlignment="0" applyProtection="0"/>
    <xf numFmtId="0" fontId="4" fillId="0" borderId="0"/>
    <xf numFmtId="190" fontId="18" fillId="0" borderId="0">
      <alignment vertical="top"/>
    </xf>
    <xf numFmtId="190" fontId="18" fillId="0" borderId="0">
      <alignment vertical="top"/>
    </xf>
    <xf numFmtId="0" fontId="4" fillId="0" borderId="0"/>
    <xf numFmtId="0" fontId="4" fillId="0" borderId="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137" fillId="94" borderId="0" applyNumberFormat="0" applyBorder="0" applyAlignment="0" applyProtection="0"/>
    <xf numFmtId="164" fontId="18" fillId="0" borderId="0" applyFont="0" applyFill="0" applyBorder="0" applyAlignment="0" applyProtection="0"/>
    <xf numFmtId="0" fontId="4" fillId="0" borderId="0"/>
    <xf numFmtId="41" fontId="18" fillId="0" borderId="0" applyFont="0" applyFill="0" applyBorder="0" applyAlignment="0" applyProtection="0"/>
    <xf numFmtId="0" fontId="4" fillId="0" borderId="0"/>
    <xf numFmtId="164" fontId="18" fillId="0" borderId="0" applyFont="0" applyFill="0" applyBorder="0" applyAlignment="0" applyProtection="0"/>
    <xf numFmtId="164" fontId="18" fillId="0" borderId="0" applyFont="0" applyFill="0" applyBorder="0" applyAlignment="0" applyProtection="0"/>
    <xf numFmtId="0" fontId="4" fillId="0" borderId="0"/>
    <xf numFmtId="0" fontId="4" fillId="0" borderId="0"/>
    <xf numFmtId="0" fontId="4" fillId="0" borderId="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177" fillId="74" borderId="44" applyNumberFormat="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4" fillId="0" borderId="0"/>
    <xf numFmtId="190" fontId="18" fillId="0" borderId="0">
      <alignment vertical="top"/>
    </xf>
    <xf numFmtId="0" fontId="4" fillId="0" borderId="0"/>
    <xf numFmtId="190" fontId="18" fillId="0" borderId="0">
      <alignment vertical="top"/>
    </xf>
    <xf numFmtId="190" fontId="18" fillId="0" borderId="0">
      <alignment vertical="top"/>
    </xf>
    <xf numFmtId="164" fontId="11" fillId="0" borderId="0" applyFont="0" applyFill="0" applyBorder="0" applyAlignment="0" applyProtection="0"/>
    <xf numFmtId="164" fontId="18" fillId="0" borderId="0" applyFont="0" applyFill="0" applyBorder="0" applyAlignment="0" applyProtection="0"/>
    <xf numFmtId="0" fontId="4" fillId="0" borderId="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1"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164" fontId="11" fillId="0" borderId="0" applyFont="0" applyFill="0" applyBorder="0" applyAlignment="0" applyProtection="0"/>
    <xf numFmtId="190" fontId="18" fillId="0" borderId="0"/>
    <xf numFmtId="0" fontId="4" fillId="0" borderId="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137" fillId="87" borderId="0" applyNumberFormat="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164" fontId="18" fillId="0" borderId="0" applyFont="0" applyFill="0" applyBorder="0" applyAlignment="0" applyProtection="0"/>
    <xf numFmtId="0" fontId="4" fillId="0" borderId="0"/>
    <xf numFmtId="164" fontId="1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1" fillId="0" borderId="0" applyFont="0" applyFill="0" applyBorder="0" applyAlignment="0" applyProtection="0"/>
    <xf numFmtId="0" fontId="4" fillId="0" borderId="0"/>
    <xf numFmtId="164" fontId="18"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4" fillId="0" borderId="0"/>
    <xf numFmtId="164" fontId="18" fillId="0" borderId="0" applyFont="0" applyFill="0" applyBorder="0" applyAlignment="0" applyProtection="0"/>
    <xf numFmtId="0" fontId="137" fillId="0" borderId="0"/>
    <xf numFmtId="0" fontId="4" fillId="0" borderId="0"/>
    <xf numFmtId="0" fontId="183" fillId="80" borderId="0" applyNumberFormat="0" applyBorder="0" applyAlignment="0" applyProtection="0"/>
    <xf numFmtId="0" fontId="91" fillId="0" borderId="0">
      <alignment vertical="top"/>
    </xf>
    <xf numFmtId="0" fontId="4" fillId="0" borderId="0"/>
    <xf numFmtId="0" fontId="4" fillId="0" borderId="0"/>
    <xf numFmtId="0" fontId="4" fillId="0" borderId="0"/>
    <xf numFmtId="164" fontId="18" fillId="0" borderId="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4" fillId="0" borderId="0"/>
    <xf numFmtId="0" fontId="4" fillId="0" borderId="0"/>
    <xf numFmtId="164" fontId="18" fillId="0" borderId="0" applyFont="0" applyFill="0" applyBorder="0" applyAlignment="0" applyProtection="0"/>
    <xf numFmtId="44" fontId="4"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0" fontId="101" fillId="0" borderId="0"/>
    <xf numFmtId="164" fontId="11" fillId="0" borderId="0" applyFont="0" applyFill="0" applyBorder="0" applyAlignment="0" applyProtection="0"/>
    <xf numFmtId="0" fontId="4" fillId="0" borderId="0"/>
    <xf numFmtId="164" fontId="18" fillId="0" borderId="0" applyFont="0" applyFill="0" applyBorder="0" applyAlignment="0" applyProtection="0"/>
    <xf numFmtId="164" fontId="1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164" fontId="1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190" fontId="18" fillId="0" borderId="0">
      <alignment vertical="top"/>
    </xf>
    <xf numFmtId="164" fontId="18" fillId="0" borderId="0" applyFont="0" applyFill="0" applyBorder="0" applyAlignment="0" applyProtection="0"/>
    <xf numFmtId="0" fontId="4" fillId="0" borderId="0"/>
    <xf numFmtId="190" fontId="18" fillId="0" borderId="0">
      <alignment vertical="top"/>
    </xf>
    <xf numFmtId="0" fontId="4" fillId="0" borderId="0"/>
    <xf numFmtId="0" fontId="4" fillId="0" borderId="0"/>
    <xf numFmtId="164" fontId="18" fillId="0" borderId="0" applyFont="0" applyFill="0" applyBorder="0" applyAlignment="0" applyProtection="0"/>
    <xf numFmtId="0" fontId="163" fillId="0" borderId="0"/>
    <xf numFmtId="0" fontId="4" fillId="0" borderId="0"/>
    <xf numFmtId="0" fontId="4" fillId="0" borderId="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4" fillId="0" borderId="0"/>
    <xf numFmtId="164" fontId="18" fillId="0" borderId="0" applyFont="0" applyFill="0" applyBorder="0" applyAlignment="0" applyProtection="0"/>
    <xf numFmtId="190" fontId="18" fillId="0" borderId="0">
      <alignment vertical="top"/>
    </xf>
    <xf numFmtId="0" fontId="91" fillId="0" borderId="0">
      <alignment vertical="top"/>
    </xf>
    <xf numFmtId="0" fontId="4" fillId="0" borderId="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164" fontId="18" fillId="0" borderId="0" applyFont="0" applyFill="0" applyBorder="0" applyAlignment="0" applyProtection="0"/>
    <xf numFmtId="0" fontId="91" fillId="0" borderId="0">
      <alignment vertical="top"/>
    </xf>
    <xf numFmtId="0" fontId="4" fillId="0" borderId="0"/>
    <xf numFmtId="0" fontId="4" fillId="0" borderId="0"/>
    <xf numFmtId="9" fontId="4" fillId="0" borderId="0" applyFont="0" applyFill="0" applyBorder="0" applyAlignment="0" applyProtection="0"/>
    <xf numFmtId="9" fontId="91" fillId="0" borderId="0" applyFont="0" applyFill="0" applyBorder="0" applyAlignment="0" applyProtection="0"/>
    <xf numFmtId="190" fontId="18" fillId="0" borderId="0">
      <alignment vertical="top"/>
    </xf>
    <xf numFmtId="0" fontId="4" fillId="0" borderId="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4" fillId="0" borderId="0"/>
    <xf numFmtId="164" fontId="18" fillId="0" borderId="0" applyFont="0" applyFill="0" applyBorder="0" applyAlignment="0" applyProtection="0"/>
    <xf numFmtId="164" fontId="1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01" fillId="0" borderId="0"/>
    <xf numFmtId="164" fontId="18" fillId="0" borderId="0" applyFont="0" applyFill="0" applyBorder="0" applyAlignment="0" applyProtection="0"/>
    <xf numFmtId="190" fontId="18" fillId="0" borderId="0">
      <alignment vertical="top"/>
    </xf>
    <xf numFmtId="9" fontId="4" fillId="0" borderId="0" applyFont="0" applyFill="0" applyBorder="0" applyAlignment="0" applyProtection="0"/>
    <xf numFmtId="164" fontId="18" fillId="0" borderId="0" applyFont="0" applyFill="0" applyBorder="0" applyAlignment="0" applyProtection="0"/>
    <xf numFmtId="0" fontId="18" fillId="0" borderId="0"/>
    <xf numFmtId="164" fontId="18" fillId="0" borderId="0" applyFont="0" applyFill="0" applyBorder="0" applyAlignment="0" applyProtection="0"/>
    <xf numFmtId="0" fontId="4" fillId="0" borderId="0"/>
    <xf numFmtId="164" fontId="18" fillId="0" borderId="0" applyFont="0" applyFill="0" applyBorder="0" applyAlignment="0" applyProtection="0"/>
    <xf numFmtId="0" fontId="4" fillId="0" borderId="0"/>
    <xf numFmtId="164" fontId="18" fillId="0" borderId="0" applyFont="0" applyFill="0" applyBorder="0" applyAlignment="0" applyProtection="0"/>
    <xf numFmtId="0" fontId="4" fillId="0" borderId="0"/>
    <xf numFmtId="164" fontId="18" fillId="0" borderId="0" applyFont="0" applyFill="0" applyBorder="0" applyAlignment="0" applyProtection="0"/>
    <xf numFmtId="0" fontId="11" fillId="0" borderId="0"/>
    <xf numFmtId="164" fontId="18" fillId="0" borderId="0" applyFont="0" applyFill="0" applyBorder="0" applyAlignment="0" applyProtection="0"/>
    <xf numFmtId="164" fontId="18" fillId="0" borderId="0" applyFont="0" applyFill="0" applyBorder="0" applyAlignment="0" applyProtection="0"/>
    <xf numFmtId="0" fontId="4" fillId="0" borderId="0"/>
    <xf numFmtId="0" fontId="4" fillId="0" borderId="0"/>
    <xf numFmtId="9" fontId="18" fillId="0" borderId="0" applyFont="0" applyFill="0" applyBorder="0" applyAlignment="0" applyProtection="0"/>
    <xf numFmtId="0" fontId="4" fillId="0" borderId="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90" fontId="18" fillId="0" borderId="0">
      <alignment vertical="top"/>
    </xf>
    <xf numFmtId="164" fontId="18" fillId="0" borderId="0" applyFont="0" applyFill="0" applyBorder="0" applyAlignment="0" applyProtection="0"/>
    <xf numFmtId="0" fontId="4" fillId="0" borderId="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4" fillId="0" borderId="0"/>
    <xf numFmtId="0" fontId="4" fillId="0" borderId="0"/>
    <xf numFmtId="0" fontId="4" fillId="0" borderId="0"/>
    <xf numFmtId="0" fontId="4" fillId="0" borderId="0"/>
    <xf numFmtId="0" fontId="11" fillId="0" borderId="0"/>
    <xf numFmtId="164" fontId="18" fillId="0" borderId="0" applyFont="0" applyFill="0" applyBorder="0" applyAlignment="0" applyProtection="0"/>
    <xf numFmtId="0" fontId="4" fillId="0" borderId="0"/>
    <xf numFmtId="164" fontId="18" fillId="0" borderId="0" applyFont="0" applyFill="0" applyBorder="0" applyAlignment="0" applyProtection="0"/>
    <xf numFmtId="0" fontId="4" fillId="0" borderId="0"/>
    <xf numFmtId="0" fontId="4" fillId="0" borderId="0"/>
    <xf numFmtId="190" fontId="18" fillId="0" borderId="0">
      <alignment vertical="top"/>
    </xf>
    <xf numFmtId="190" fontId="18" fillId="0" borderId="0">
      <alignment vertical="top"/>
    </xf>
    <xf numFmtId="0" fontId="91" fillId="0" borderId="0">
      <alignment vertical="top"/>
    </xf>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137" fillId="0" borderId="0"/>
    <xf numFmtId="0" fontId="163" fillId="0" borderId="0"/>
    <xf numFmtId="0" fontId="183" fillId="89" borderId="0" applyNumberFormat="0" applyBorder="0" applyAlignment="0" applyProtection="0"/>
    <xf numFmtId="9" fontId="11" fillId="0" borderId="0" applyFont="0" applyFill="0" applyBorder="0" applyAlignment="0" applyProtection="0"/>
    <xf numFmtId="0" fontId="91" fillId="0" borderId="0">
      <alignment vertical="top"/>
    </xf>
    <xf numFmtId="0" fontId="91" fillId="0" borderId="0"/>
    <xf numFmtId="164" fontId="18" fillId="0" borderId="0" applyFont="0" applyFill="0" applyBorder="0" applyAlignment="0" applyProtection="0"/>
    <xf numFmtId="0" fontId="91" fillId="0" borderId="0">
      <alignment vertical="top"/>
    </xf>
    <xf numFmtId="9" fontId="4" fillId="0" borderId="0" applyFont="0" applyFill="0" applyBorder="0" applyAlignment="0" applyProtection="0"/>
    <xf numFmtId="0" fontId="4" fillId="0" borderId="0"/>
    <xf numFmtId="0" fontId="4" fillId="0" borderId="0"/>
    <xf numFmtId="0" fontId="4" fillId="0" borderId="0"/>
    <xf numFmtId="190" fontId="18"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190" fontId="18" fillId="0" borderId="0">
      <alignment vertical="top"/>
    </xf>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90" fontId="18" fillId="0" borderId="0">
      <alignment vertical="top"/>
    </xf>
    <xf numFmtId="0" fontId="4" fillId="0" borderId="0"/>
    <xf numFmtId="190" fontId="18" fillId="0" borderId="0">
      <alignment vertical="top"/>
    </xf>
    <xf numFmtId="164" fontId="18" fillId="0" borderId="0" applyFont="0" applyFill="0" applyBorder="0" applyAlignment="0" applyProtection="0"/>
    <xf numFmtId="190" fontId="18" fillId="0" borderId="0">
      <alignment vertical="top"/>
    </xf>
    <xf numFmtId="164" fontId="18" fillId="0" borderId="0" applyFont="0" applyFill="0" applyBorder="0" applyAlignment="0" applyProtection="0"/>
    <xf numFmtId="0" fontId="163"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190" fontId="18"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9"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101" fillId="0" borderId="0"/>
    <xf numFmtId="0" fontId="169" fillId="0" borderId="41" applyNumberFormat="0" applyFill="0" applyAlignment="0" applyProtection="0"/>
    <xf numFmtId="0" fontId="172" fillId="70" borderId="0" applyNumberFormat="0" applyBorder="0" applyAlignment="0" applyProtection="0"/>
    <xf numFmtId="190" fontId="18" fillId="0" borderId="0">
      <alignment vertical="top"/>
    </xf>
    <xf numFmtId="0" fontId="137" fillId="98" borderId="0" applyNumberFormat="0" applyBorder="0" applyAlignment="0" applyProtection="0"/>
    <xf numFmtId="0" fontId="4" fillId="0" borderId="0"/>
    <xf numFmtId="164" fontId="18" fillId="0" borderId="0" applyFont="0" applyFill="0" applyBorder="0" applyAlignment="0" applyProtection="0"/>
    <xf numFmtId="0" fontId="4" fillId="0" borderId="0"/>
    <xf numFmtId="0" fontId="4" fillId="0" borderId="0"/>
    <xf numFmtId="164" fontId="18"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18" fillId="0" borderId="0" applyFont="0" applyFill="0" applyBorder="0" applyAlignment="0" applyProtection="0"/>
    <xf numFmtId="0" fontId="4" fillId="0" borderId="0"/>
    <xf numFmtId="0" fontId="4" fillId="0" borderId="0"/>
    <xf numFmtId="0" fontId="4" fillId="0" borderId="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91" fontId="18" fillId="0" borderId="0" applyFont="0" applyFill="0" applyBorder="0" applyAlignment="0" applyProtection="0"/>
    <xf numFmtId="190" fontId="18" fillId="0" borderId="0">
      <alignment vertical="top"/>
    </xf>
    <xf numFmtId="164" fontId="18" fillId="0" borderId="0" applyFont="0" applyFill="0" applyBorder="0" applyAlignment="0" applyProtection="0"/>
    <xf numFmtId="9" fontId="18" fillId="0" borderId="0" applyFont="0" applyFill="0" applyBorder="0" applyAlignment="0" applyProtection="0"/>
    <xf numFmtId="0" fontId="101" fillId="0" borderId="0"/>
    <xf numFmtId="190" fontId="18" fillId="0" borderId="0">
      <alignment vertical="top"/>
    </xf>
    <xf numFmtId="190" fontId="18" fillId="0" borderId="0">
      <alignment vertical="top"/>
    </xf>
    <xf numFmtId="0" fontId="4" fillId="0" borderId="0"/>
    <xf numFmtId="0" fontId="4" fillId="0" borderId="0"/>
    <xf numFmtId="190" fontId="18"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18" fillId="0" borderId="0" applyFont="0" applyFill="0" applyBorder="0" applyAlignment="0" applyProtection="0"/>
    <xf numFmtId="0" fontId="4" fillId="0" borderId="0"/>
    <xf numFmtId="0" fontId="4" fillId="0" borderId="0"/>
    <xf numFmtId="0" fontId="4" fillId="0" borderId="0"/>
    <xf numFmtId="0" fontId="4" fillId="0" borderId="0"/>
    <xf numFmtId="190" fontId="18" fillId="0" borderId="0">
      <alignment vertical="top"/>
    </xf>
    <xf numFmtId="0" fontId="4" fillId="0" borderId="0"/>
    <xf numFmtId="0" fontId="4" fillId="0" borderId="0"/>
    <xf numFmtId="0" fontId="4" fillId="0" borderId="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90" fontId="18" fillId="0" borderId="0">
      <alignment vertical="top"/>
    </xf>
    <xf numFmtId="0" fontId="4" fillId="0" borderId="0"/>
    <xf numFmtId="190" fontId="18" fillId="0" borderId="0">
      <alignment vertical="top"/>
    </xf>
    <xf numFmtId="0" fontId="4" fillId="0" borderId="0"/>
    <xf numFmtId="190" fontId="18"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0" fontId="18" fillId="0" borderId="0">
      <alignment vertical="top"/>
    </xf>
    <xf numFmtId="190" fontId="18" fillId="0" borderId="0">
      <alignment vertical="top"/>
    </xf>
    <xf numFmtId="0" fontId="160" fillId="92" borderId="0" applyNumberFormat="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4" fillId="0" borderId="0"/>
    <xf numFmtId="0" fontId="4" fillId="0" borderId="0"/>
    <xf numFmtId="0" fontId="4" fillId="0" borderId="0"/>
    <xf numFmtId="0" fontId="4" fillId="0" borderId="0"/>
    <xf numFmtId="164" fontId="18" fillId="0" borderId="0" applyFont="0" applyFill="0" applyBorder="0" applyAlignment="0" applyProtection="0"/>
    <xf numFmtId="0" fontId="4" fillId="0" borderId="0"/>
    <xf numFmtId="164" fontId="18" fillId="0" borderId="0" applyFont="0" applyFill="0" applyBorder="0" applyAlignment="0" applyProtection="0"/>
    <xf numFmtId="0" fontId="4" fillId="0" borderId="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4" fillId="0" borderId="0"/>
    <xf numFmtId="0" fontId="4" fillId="0" borderId="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173" fillId="71" borderId="0" applyNumberFormat="0" applyBorder="0" applyAlignment="0" applyProtection="0"/>
    <xf numFmtId="0" fontId="163" fillId="0" borderId="0"/>
    <xf numFmtId="0" fontId="91" fillId="0" borderId="0">
      <alignment vertical="top"/>
    </xf>
    <xf numFmtId="164" fontId="18" fillId="0" borderId="0" applyFont="0" applyFill="0" applyBorder="0" applyAlignment="0" applyProtection="0"/>
    <xf numFmtId="0" fontId="4" fillId="0" borderId="0"/>
    <xf numFmtId="0" fontId="4" fillId="0" borderId="0"/>
    <xf numFmtId="0" fontId="4" fillId="0" borderId="0"/>
    <xf numFmtId="0" fontId="4" fillId="0" borderId="0"/>
    <xf numFmtId="164" fontId="18" fillId="0" borderId="0" applyFont="0" applyFill="0" applyBorder="0" applyAlignment="0" applyProtection="0"/>
    <xf numFmtId="164" fontId="18" fillId="0" borderId="0" applyFont="0" applyFill="0" applyBorder="0" applyAlignment="0" applyProtection="0"/>
    <xf numFmtId="0" fontId="4" fillId="0" borderId="0"/>
    <xf numFmtId="164" fontId="18" fillId="0" borderId="0" applyFont="0" applyFill="0" applyBorder="0" applyAlignment="0" applyProtection="0"/>
    <xf numFmtId="0" fontId="4" fillId="0" borderId="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4" fillId="0" borderId="0"/>
    <xf numFmtId="164" fontId="18" fillId="0" borderId="0" applyFont="0" applyFill="0" applyBorder="0" applyAlignment="0" applyProtection="0"/>
    <xf numFmtId="0" fontId="4" fillId="0" borderId="0"/>
    <xf numFmtId="0" fontId="4" fillId="0" borderId="0"/>
    <xf numFmtId="164" fontId="18" fillId="0" borderId="0" applyFont="0" applyFill="0" applyBorder="0" applyAlignment="0" applyProtection="0"/>
    <xf numFmtId="164" fontId="18" fillId="0" borderId="0" applyFont="0" applyFill="0" applyBorder="0" applyAlignment="0" applyProtection="0"/>
    <xf numFmtId="190" fontId="18" fillId="0" borderId="0">
      <alignment vertical="top"/>
    </xf>
    <xf numFmtId="0" fontId="4" fillId="0" borderId="0"/>
    <xf numFmtId="0" fontId="4" fillId="0" borderId="0"/>
    <xf numFmtId="190" fontId="18" fillId="0" borderId="0">
      <alignment vertical="top"/>
    </xf>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4" fillId="0" borderId="0"/>
    <xf numFmtId="164" fontId="18" fillId="0" borderId="0" applyFont="0" applyFill="0" applyBorder="0" applyAlignment="0" applyProtection="0"/>
    <xf numFmtId="0" fontId="4" fillId="0" borderId="0"/>
    <xf numFmtId="0" fontId="4" fillId="0" borderId="0"/>
    <xf numFmtId="0" fontId="4" fillId="0" borderId="0"/>
    <xf numFmtId="190" fontId="18" fillId="0" borderId="0">
      <alignment vertical="top"/>
    </xf>
    <xf numFmtId="164" fontId="18" fillId="0" borderId="0" applyFont="0" applyFill="0" applyBorder="0" applyAlignment="0" applyProtection="0"/>
    <xf numFmtId="0" fontId="4" fillId="0" borderId="0"/>
    <xf numFmtId="190" fontId="18" fillId="0" borderId="0">
      <alignment vertical="top"/>
    </xf>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137" fillId="0" borderId="0"/>
    <xf numFmtId="0" fontId="179" fillId="75" borderId="47" applyNumberFormat="0" applyAlignment="0" applyProtection="0"/>
    <xf numFmtId="0" fontId="91" fillId="0" borderId="0">
      <alignment vertical="top"/>
    </xf>
    <xf numFmtId="0" fontId="4" fillId="0" borderId="0"/>
    <xf numFmtId="0" fontId="4" fillId="0" borderId="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4" fillId="0" borderId="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90" fontId="18" fillId="0" borderId="0">
      <alignment vertical="top"/>
    </xf>
    <xf numFmtId="164" fontId="18" fillId="0" borderId="0" applyFont="0" applyFill="0" applyBorder="0" applyAlignment="0" applyProtection="0"/>
    <xf numFmtId="0" fontId="137" fillId="86" borderId="0" applyNumberFormat="0" applyBorder="0" applyAlignment="0" applyProtection="0"/>
    <xf numFmtId="0" fontId="163" fillId="0" borderId="0"/>
    <xf numFmtId="0" fontId="91" fillId="0" borderId="0">
      <alignment vertical="top"/>
    </xf>
    <xf numFmtId="164" fontId="18" fillId="0" borderId="0" applyFont="0" applyFill="0" applyBorder="0" applyAlignment="0" applyProtection="0"/>
    <xf numFmtId="0" fontId="4" fillId="0" borderId="0"/>
    <xf numFmtId="0" fontId="4" fillId="0" borderId="0"/>
    <xf numFmtId="0" fontId="4" fillId="0" borderId="0"/>
    <xf numFmtId="0" fontId="4" fillId="0" borderId="0"/>
    <xf numFmtId="164" fontId="18" fillId="0" borderId="0" applyFont="0" applyFill="0" applyBorder="0" applyAlignment="0" applyProtection="0"/>
    <xf numFmtId="0" fontId="137" fillId="0" borderId="0"/>
    <xf numFmtId="164" fontId="18" fillId="0" borderId="0" applyFont="0" applyFill="0" applyBorder="0" applyAlignment="0" applyProtection="0"/>
    <xf numFmtId="164" fontId="18" fillId="0" borderId="0" applyFont="0" applyFill="0" applyBorder="0" applyAlignment="0" applyProtection="0"/>
    <xf numFmtId="190" fontId="18" fillId="0" borderId="0">
      <alignment vertical="top"/>
    </xf>
    <xf numFmtId="0" fontId="91" fillId="0" borderId="0">
      <alignment vertical="top"/>
    </xf>
    <xf numFmtId="0" fontId="4" fillId="0" borderId="0"/>
    <xf numFmtId="0" fontId="4" fillId="0" borderId="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4" fillId="0" borderId="0"/>
    <xf numFmtId="0" fontId="91" fillId="0" borderId="0">
      <alignment vertical="top"/>
    </xf>
    <xf numFmtId="164" fontId="18" fillId="0" borderId="0" applyFont="0" applyFill="0" applyBorder="0" applyAlignment="0" applyProtection="0"/>
    <xf numFmtId="0" fontId="101" fillId="0" borderId="0"/>
    <xf numFmtId="0" fontId="91" fillId="0" borderId="0">
      <alignment vertical="top"/>
    </xf>
    <xf numFmtId="0" fontId="91" fillId="0" borderId="0">
      <alignment vertical="top"/>
    </xf>
    <xf numFmtId="0" fontId="4" fillId="0" borderId="0"/>
    <xf numFmtId="190" fontId="18" fillId="0" borderId="0">
      <alignment vertical="top"/>
    </xf>
    <xf numFmtId="0" fontId="4" fillId="0" borderId="0"/>
    <xf numFmtId="0" fontId="4" fillId="0" borderId="0"/>
    <xf numFmtId="0" fontId="4" fillId="0" borderId="0"/>
    <xf numFmtId="0" fontId="4" fillId="0" borderId="0"/>
    <xf numFmtId="164" fontId="18" fillId="0" borderId="0" applyFont="0" applyFill="0" applyBorder="0" applyAlignment="0" applyProtection="0"/>
    <xf numFmtId="190" fontId="18" fillId="0" borderId="0">
      <alignment vertical="top"/>
    </xf>
    <xf numFmtId="0" fontId="163" fillId="0" borderId="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90" fontId="18" fillId="0" borderId="0">
      <alignment vertical="top"/>
    </xf>
    <xf numFmtId="0" fontId="4" fillId="0" borderId="0"/>
    <xf numFmtId="190" fontId="18" fillId="0" borderId="0">
      <alignment vertical="top"/>
    </xf>
    <xf numFmtId="0" fontId="4" fillId="0" borderId="0"/>
    <xf numFmtId="0" fontId="4" fillId="0" borderId="0"/>
    <xf numFmtId="0" fontId="4" fillId="0" borderId="0"/>
    <xf numFmtId="0" fontId="4" fillId="0" borderId="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90" fontId="18" fillId="0" borderId="0">
      <alignment vertical="top"/>
    </xf>
    <xf numFmtId="164" fontId="18" fillId="0" borderId="0" applyFont="0" applyFill="0" applyBorder="0" applyAlignment="0" applyProtection="0"/>
    <xf numFmtId="0" fontId="4" fillId="0" borderId="0"/>
    <xf numFmtId="0" fontId="91" fillId="0" borderId="0">
      <alignment vertical="top"/>
    </xf>
    <xf numFmtId="164" fontId="18" fillId="0" borderId="0" applyFont="0" applyFill="0" applyBorder="0" applyAlignment="0" applyProtection="0"/>
    <xf numFmtId="0" fontId="4" fillId="0" borderId="0"/>
    <xf numFmtId="0" fontId="4" fillId="0" borderId="0"/>
    <xf numFmtId="0" fontId="4" fillId="0" borderId="0"/>
    <xf numFmtId="0" fontId="4" fillId="0" borderId="0"/>
    <xf numFmtId="164" fontId="18" fillId="0" borderId="0" applyFont="0" applyFill="0" applyBorder="0" applyAlignment="0" applyProtection="0"/>
    <xf numFmtId="0" fontId="4" fillId="0" borderId="0"/>
    <xf numFmtId="190" fontId="18" fillId="0" borderId="0">
      <alignment vertical="top"/>
    </xf>
    <xf numFmtId="190" fontId="18" fillId="0" borderId="0">
      <alignment vertical="top"/>
    </xf>
    <xf numFmtId="190" fontId="18" fillId="0" borderId="0">
      <alignment vertical="top"/>
    </xf>
    <xf numFmtId="0" fontId="8" fillId="0" borderId="0">
      <alignment vertical="top"/>
    </xf>
    <xf numFmtId="0" fontId="4" fillId="0" borderId="0"/>
    <xf numFmtId="0" fontId="4" fillId="0" borderId="0"/>
    <xf numFmtId="0" fontId="91" fillId="0" borderId="0">
      <alignment vertical="top"/>
    </xf>
    <xf numFmtId="0" fontId="4" fillId="0" borderId="0"/>
    <xf numFmtId="0" fontId="4" fillId="0" borderId="0"/>
    <xf numFmtId="164" fontId="18" fillId="0" borderId="0" applyFont="0" applyFill="0" applyBorder="0" applyAlignment="0" applyProtection="0"/>
    <xf numFmtId="0" fontId="91" fillId="0" borderId="0">
      <alignment vertical="top"/>
    </xf>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0" fontId="4" fillId="0" borderId="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137" fillId="0" borderId="0"/>
    <xf numFmtId="0" fontId="4" fillId="0" borderId="0"/>
    <xf numFmtId="0" fontId="4" fillId="0" borderId="0"/>
    <xf numFmtId="164" fontId="11" fillId="0" borderId="0" applyFont="0" applyFill="0" applyBorder="0" applyAlignment="0" applyProtection="0"/>
    <xf numFmtId="0" fontId="4" fillId="0" borderId="0"/>
    <xf numFmtId="0" fontId="4" fillId="0" borderId="0"/>
    <xf numFmtId="164" fontId="18" fillId="0" borderId="0" applyFont="0" applyFill="0" applyBorder="0" applyAlignment="0" applyProtection="0"/>
    <xf numFmtId="0" fontId="4" fillId="0" borderId="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0" fontId="4" fillId="0" borderId="0"/>
    <xf numFmtId="164" fontId="18"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183" fillId="100" borderId="0" applyNumberFormat="0" applyBorder="0" applyAlignment="0" applyProtection="0"/>
    <xf numFmtId="164" fontId="18"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0" fontId="137" fillId="0" borderId="0"/>
    <xf numFmtId="0" fontId="137" fillId="0" borderId="0"/>
    <xf numFmtId="0" fontId="91" fillId="0" borderId="0">
      <alignment vertical="top"/>
    </xf>
    <xf numFmtId="164" fontId="1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4" fillId="0" borderId="0"/>
    <xf numFmtId="0" fontId="4" fillId="0" borderId="0"/>
    <xf numFmtId="0" fontId="4" fillId="0" borderId="0"/>
    <xf numFmtId="164" fontId="11" fillId="0" borderId="0" applyFont="0" applyFill="0" applyBorder="0" applyAlignment="0" applyProtection="0"/>
    <xf numFmtId="0" fontId="4" fillId="0" borderId="0"/>
    <xf numFmtId="0" fontId="4" fillId="0" borderId="0"/>
    <xf numFmtId="0" fontId="4" fillId="0" borderId="0"/>
    <xf numFmtId="0" fontId="4" fillId="0" borderId="0"/>
    <xf numFmtId="164" fontId="1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164" fontId="11"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164" fontId="11"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190" fontId="18" fillId="0" borderId="0">
      <alignment vertical="top"/>
    </xf>
    <xf numFmtId="0" fontId="4" fillId="0" borderId="0"/>
    <xf numFmtId="0" fontId="4" fillId="0" borderId="0"/>
    <xf numFmtId="164" fontId="11" fillId="0" borderId="0" applyFont="0" applyFill="0" applyBorder="0" applyAlignment="0" applyProtection="0"/>
    <xf numFmtId="0" fontId="4" fillId="0" borderId="0"/>
    <xf numFmtId="0" fontId="4" fillId="0" borderId="0"/>
    <xf numFmtId="0" fontId="4" fillId="0" borderId="0"/>
    <xf numFmtId="164" fontId="18"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9" fontId="4" fillId="0" borderId="0" applyFont="0" applyFill="0" applyBorder="0" applyAlignment="0" applyProtection="0"/>
    <xf numFmtId="190" fontId="18" fillId="0" borderId="0">
      <alignment vertical="top"/>
    </xf>
    <xf numFmtId="0" fontId="4" fillId="0" borderId="0"/>
    <xf numFmtId="164" fontId="11" fillId="0" borderId="0" applyFont="0" applyFill="0" applyBorder="0" applyAlignment="0" applyProtection="0"/>
    <xf numFmtId="0" fontId="4" fillId="0" borderId="0"/>
    <xf numFmtId="0" fontId="163" fillId="0" borderId="0"/>
    <xf numFmtId="164" fontId="18" fillId="0" borderId="0" applyFont="0" applyFill="0" applyBorder="0" applyAlignment="0" applyProtection="0"/>
    <xf numFmtId="9" fontId="4" fillId="0" borderId="0" applyFont="0" applyFill="0" applyBorder="0" applyAlignment="0" applyProtection="0"/>
    <xf numFmtId="164" fontId="11" fillId="0" borderId="0" applyFont="0" applyFill="0" applyBorder="0" applyAlignment="0" applyProtection="0"/>
    <xf numFmtId="0" fontId="4" fillId="0" borderId="0"/>
    <xf numFmtId="9" fontId="4" fillId="0" borderId="0" applyFont="0" applyFill="0" applyBorder="0" applyAlignment="0" applyProtection="0"/>
    <xf numFmtId="9" fontId="18" fillId="0" borderId="0" applyFont="0" applyFill="0" applyBorder="0" applyAlignment="0" applyProtection="0"/>
    <xf numFmtId="0" fontId="4" fillId="0" borderId="0"/>
    <xf numFmtId="164" fontId="11" fillId="0" borderId="0" applyFont="0" applyFill="0" applyBorder="0" applyAlignment="0" applyProtection="0"/>
    <xf numFmtId="0" fontId="4" fillId="0" borderId="0"/>
    <xf numFmtId="0" fontId="4" fillId="0" borderId="0"/>
    <xf numFmtId="0" fontId="4" fillId="0" borderId="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91" fillId="0" borderId="0">
      <alignment vertical="top"/>
    </xf>
    <xf numFmtId="164" fontId="18" fillId="0" borderId="0" applyFont="0" applyFill="0" applyBorder="0" applyAlignment="0" applyProtection="0"/>
    <xf numFmtId="164" fontId="18"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1" fillId="0" borderId="0" applyFont="0" applyFill="0" applyBorder="0" applyAlignment="0" applyProtection="0"/>
    <xf numFmtId="0" fontId="183" fillId="85" borderId="0" applyNumberFormat="0" applyBorder="0" applyAlignment="0" applyProtection="0"/>
    <xf numFmtId="0" fontId="101" fillId="0" borderId="0"/>
    <xf numFmtId="0" fontId="170" fillId="0" borderId="42" applyNumberFormat="0" applyFill="0" applyAlignment="0" applyProtection="0"/>
    <xf numFmtId="0" fontId="4" fillId="0" borderId="0"/>
    <xf numFmtId="0" fontId="4" fillId="0" borderId="0"/>
    <xf numFmtId="164" fontId="11" fillId="0" borderId="0" applyFont="0" applyFill="0" applyBorder="0" applyAlignment="0" applyProtection="0"/>
    <xf numFmtId="0" fontId="4" fillId="0" borderId="0"/>
    <xf numFmtId="190" fontId="18" fillId="0" borderId="0">
      <alignment vertical="top"/>
    </xf>
    <xf numFmtId="0" fontId="4" fillId="0" borderId="0"/>
    <xf numFmtId="0" fontId="4" fillId="0" borderId="0"/>
    <xf numFmtId="0" fontId="4" fillId="0" borderId="0"/>
    <xf numFmtId="164" fontId="1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18" fillId="0" borderId="0" applyFont="0" applyFill="0" applyBorder="0" applyAlignment="0" applyProtection="0"/>
    <xf numFmtId="164" fontId="1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90" fontId="18" fillId="0" borderId="0">
      <alignment vertical="top"/>
    </xf>
    <xf numFmtId="191"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90" fontId="18" fillId="0" borderId="0">
      <alignment vertical="top"/>
    </xf>
    <xf numFmtId="0" fontId="4" fillId="0" borderId="0"/>
    <xf numFmtId="9" fontId="4" fillId="0" borderId="0" applyFont="0" applyFill="0" applyBorder="0" applyAlignment="0" applyProtection="0"/>
    <xf numFmtId="190" fontId="18" fillId="0" borderId="0">
      <alignment vertical="top"/>
    </xf>
    <xf numFmtId="0" fontId="4" fillId="0" borderId="0"/>
    <xf numFmtId="0" fontId="4" fillId="0" borderId="0"/>
    <xf numFmtId="0" fontId="4" fillId="0" borderId="0"/>
    <xf numFmtId="190" fontId="18" fillId="0" borderId="0">
      <alignment vertical="top"/>
    </xf>
    <xf numFmtId="190" fontId="18" fillId="0" borderId="0">
      <alignment vertical="top"/>
    </xf>
    <xf numFmtId="190" fontId="18" fillId="0" borderId="0">
      <alignment vertical="top"/>
    </xf>
    <xf numFmtId="190" fontId="18" fillId="0" borderId="0">
      <alignment vertical="top"/>
    </xf>
    <xf numFmtId="190" fontId="18" fillId="0" borderId="0">
      <alignment vertical="top"/>
    </xf>
    <xf numFmtId="0" fontId="4" fillId="0" borderId="0"/>
    <xf numFmtId="0" fontId="4" fillId="0" borderId="0"/>
    <xf numFmtId="0" fontId="4" fillId="0" borderId="0"/>
    <xf numFmtId="164" fontId="11" fillId="0" borderId="0" applyFont="0" applyFill="0" applyBorder="0" applyAlignment="0" applyProtection="0"/>
    <xf numFmtId="0" fontId="4" fillId="0" borderId="0"/>
    <xf numFmtId="0" fontId="4" fillId="0" borderId="0"/>
    <xf numFmtId="0" fontId="4" fillId="0" borderId="0"/>
    <xf numFmtId="0" fontId="4" fillId="0" borderId="0"/>
    <xf numFmtId="164" fontId="11" fillId="0" borderId="0" applyFont="0" applyFill="0" applyBorder="0" applyAlignment="0" applyProtection="0"/>
    <xf numFmtId="0" fontId="4" fillId="0" borderId="0"/>
    <xf numFmtId="0" fontId="4" fillId="0" borderId="0"/>
    <xf numFmtId="0" fontId="4" fillId="0" borderId="0"/>
    <xf numFmtId="0" fontId="4" fillId="0" borderId="0"/>
    <xf numFmtId="164" fontId="18" fillId="0" borderId="0" applyFont="0" applyFill="0" applyBorder="0" applyAlignment="0" applyProtection="0"/>
    <xf numFmtId="190" fontId="18" fillId="0" borderId="0">
      <alignment vertical="top"/>
    </xf>
    <xf numFmtId="190" fontId="18" fillId="0" borderId="0">
      <alignment vertical="top"/>
    </xf>
    <xf numFmtId="190" fontId="18" fillId="0" borderId="0">
      <alignment vertical="top"/>
    </xf>
    <xf numFmtId="190" fontId="18" fillId="0" borderId="0">
      <alignment vertical="top"/>
    </xf>
    <xf numFmtId="0" fontId="4" fillId="0" borderId="0"/>
    <xf numFmtId="0" fontId="4" fillId="0" borderId="0"/>
    <xf numFmtId="164" fontId="18" fillId="0" borderId="0" applyFont="0" applyFill="0" applyBorder="0" applyAlignment="0" applyProtection="0"/>
    <xf numFmtId="164" fontId="18"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11" fillId="0" borderId="0" applyFont="0" applyFill="0" applyBorder="0" applyAlignment="0" applyProtection="0"/>
    <xf numFmtId="0" fontId="4" fillId="0" borderId="0"/>
    <xf numFmtId="0" fontId="4" fillId="0" borderId="0"/>
    <xf numFmtId="0" fontId="4" fillId="0" borderId="0"/>
    <xf numFmtId="0" fontId="4" fillId="0" borderId="0"/>
    <xf numFmtId="164" fontId="11" fillId="0" borderId="0" applyFont="0" applyFill="0" applyBorder="0" applyAlignment="0" applyProtection="0"/>
    <xf numFmtId="0" fontId="4" fillId="0" borderId="0"/>
    <xf numFmtId="0" fontId="4" fillId="0" borderId="0"/>
    <xf numFmtId="0" fontId="4" fillId="0" borderId="0"/>
    <xf numFmtId="164" fontId="1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164" fontId="18" fillId="0" borderId="0" applyFont="0" applyFill="0" applyBorder="0" applyAlignment="0" applyProtection="0"/>
    <xf numFmtId="190" fontId="18" fillId="0" borderId="0">
      <alignment vertical="top"/>
    </xf>
    <xf numFmtId="190" fontId="18" fillId="0" borderId="0">
      <alignment vertical="top"/>
    </xf>
    <xf numFmtId="190" fontId="18" fillId="0" borderId="0">
      <alignment vertical="top"/>
    </xf>
    <xf numFmtId="190" fontId="18"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1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8" fillId="0" borderId="0" applyFont="0" applyFill="0" applyBorder="0" applyAlignment="0" applyProtection="0"/>
    <xf numFmtId="190" fontId="18" fillId="0" borderId="0">
      <alignment vertical="top"/>
    </xf>
    <xf numFmtId="164" fontId="1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0" fontId="18" fillId="0" borderId="0">
      <alignment vertical="top"/>
    </xf>
    <xf numFmtId="0" fontId="4" fillId="0" borderId="0"/>
    <xf numFmtId="0" fontId="4" fillId="0" borderId="0"/>
    <xf numFmtId="0" fontId="4" fillId="0" borderId="0"/>
    <xf numFmtId="9"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90" fontId="18" fillId="0" borderId="0">
      <alignment vertical="top"/>
    </xf>
    <xf numFmtId="0" fontId="4" fillId="0" borderId="0"/>
    <xf numFmtId="0" fontId="4" fillId="0" borderId="0"/>
    <xf numFmtId="191" fontId="18" fillId="0" borderId="0" applyFont="0" applyFill="0" applyBorder="0" applyAlignment="0" applyProtection="0"/>
    <xf numFmtId="0" fontId="4" fillId="0" borderId="0"/>
    <xf numFmtId="0" fontId="162" fillId="72" borderId="0" applyNumberFormat="0" applyBorder="0" applyAlignment="0" applyProtection="0"/>
    <xf numFmtId="44" fontId="4" fillId="0" borderId="0" applyFont="0" applyFill="0" applyBorder="0" applyAlignment="0" applyProtection="0"/>
    <xf numFmtId="0" fontId="4" fillId="76" borderId="48" applyNumberFormat="0" applyFont="0" applyAlignment="0" applyProtection="0"/>
    <xf numFmtId="0" fontId="4" fillId="0" borderId="0"/>
    <xf numFmtId="0" fontId="160" fillId="80" borderId="0" applyNumberFormat="0" applyBorder="0" applyAlignment="0" applyProtection="0"/>
    <xf numFmtId="164" fontId="18" fillId="0" borderId="0" applyFont="0" applyFill="0" applyBorder="0" applyAlignment="0" applyProtection="0"/>
    <xf numFmtId="0" fontId="4" fillId="0" borderId="0"/>
    <xf numFmtId="0" fontId="8" fillId="0" borderId="0">
      <alignment vertical="top"/>
    </xf>
    <xf numFmtId="0" fontId="4" fillId="0" borderId="0"/>
    <xf numFmtId="190" fontId="18" fillId="0" borderId="0">
      <alignment vertical="top"/>
    </xf>
    <xf numFmtId="0" fontId="4" fillId="0" borderId="0"/>
    <xf numFmtId="0" fontId="4" fillId="0" borderId="0"/>
    <xf numFmtId="0" fontId="4" fillId="0" borderId="0"/>
    <xf numFmtId="0" fontId="4" fillId="0" borderId="0"/>
    <xf numFmtId="164" fontId="18" fillId="0" borderId="0" applyFont="0" applyFill="0" applyBorder="0" applyAlignment="0" applyProtection="0"/>
    <xf numFmtId="190" fontId="18" fillId="0" borderId="0">
      <alignment vertical="top"/>
    </xf>
    <xf numFmtId="0" fontId="4" fillId="0" borderId="0"/>
    <xf numFmtId="0" fontId="4" fillId="0" borderId="0"/>
    <xf numFmtId="0" fontId="4" fillId="0" borderId="0"/>
    <xf numFmtId="190" fontId="18" fillId="0" borderId="0">
      <alignment vertical="top"/>
    </xf>
    <xf numFmtId="0" fontId="4" fillId="0" borderId="0"/>
    <xf numFmtId="164" fontId="18" fillId="0" borderId="0" applyFont="0" applyFill="0" applyBorder="0" applyAlignment="0" applyProtection="0"/>
    <xf numFmtId="190" fontId="18" fillId="0" borderId="0">
      <alignment vertical="top"/>
    </xf>
    <xf numFmtId="164" fontId="18" fillId="0" borderId="0" applyFont="0" applyFill="0" applyBorder="0" applyAlignment="0" applyProtection="0"/>
    <xf numFmtId="164" fontId="18" fillId="0" borderId="0" applyFont="0" applyFill="0" applyBorder="0" applyAlignment="0" applyProtection="0"/>
    <xf numFmtId="0" fontId="175" fillId="73" borderId="44" applyNumberFormat="0" applyAlignment="0" applyProtection="0"/>
    <xf numFmtId="164" fontId="18" fillId="0" borderId="0" applyFont="0" applyFill="0" applyBorder="0" applyAlignment="0" applyProtection="0"/>
    <xf numFmtId="0" fontId="4" fillId="0" borderId="0"/>
    <xf numFmtId="0" fontId="4" fillId="0" borderId="0"/>
    <xf numFmtId="164" fontId="18" fillId="0" borderId="0" applyFont="0" applyFill="0" applyBorder="0" applyAlignment="0" applyProtection="0"/>
    <xf numFmtId="190" fontId="18" fillId="0" borderId="0">
      <alignment vertical="top"/>
    </xf>
    <xf numFmtId="190" fontId="18" fillId="0" borderId="0">
      <alignment vertical="top"/>
    </xf>
    <xf numFmtId="164" fontId="18" fillId="0" borderId="0" applyFont="0" applyFill="0" applyBorder="0" applyAlignment="0" applyProtection="0"/>
    <xf numFmtId="164" fontId="18" fillId="0" borderId="0" applyFont="0" applyFill="0" applyBorder="0" applyAlignment="0" applyProtection="0"/>
    <xf numFmtId="190" fontId="18" fillId="0" borderId="0">
      <alignment vertical="top"/>
    </xf>
    <xf numFmtId="9" fontId="18" fillId="0" borderId="0" applyFont="0" applyFill="0" applyBorder="0" applyAlignment="0" applyProtection="0"/>
    <xf numFmtId="190" fontId="18" fillId="0" borderId="0">
      <alignment vertical="top"/>
    </xf>
    <xf numFmtId="0" fontId="4" fillId="0" borderId="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90" fontId="18" fillId="0" borderId="0">
      <alignment vertical="top"/>
    </xf>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91" fillId="0" borderId="0">
      <alignment vertical="top"/>
    </xf>
    <xf numFmtId="0" fontId="183" fillId="88" borderId="0" applyNumberFormat="0" applyBorder="0" applyAlignment="0" applyProtection="0"/>
    <xf numFmtId="0" fontId="163" fillId="0" borderId="0"/>
    <xf numFmtId="0" fontId="101" fillId="0" borderId="0"/>
    <xf numFmtId="0" fontId="91" fillId="0" borderId="0">
      <alignment vertical="top"/>
    </xf>
    <xf numFmtId="164" fontId="18"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164" fontId="18" fillId="0" borderId="0" applyFont="0" applyFill="0" applyBorder="0" applyAlignment="0" applyProtection="0"/>
    <xf numFmtId="9" fontId="18" fillId="0" borderId="0" applyFont="0" applyFill="0" applyBorder="0" applyAlignment="0" applyProtection="0"/>
    <xf numFmtId="0" fontId="4" fillId="0" borderId="0"/>
    <xf numFmtId="0" fontId="4" fillId="0" borderId="0"/>
    <xf numFmtId="0" fontId="4" fillId="0" borderId="0"/>
    <xf numFmtId="164" fontId="18" fillId="0" borderId="0" applyFont="0" applyFill="0" applyBorder="0" applyAlignment="0" applyProtection="0"/>
    <xf numFmtId="0" fontId="91" fillId="0" borderId="0">
      <alignment vertical="top"/>
    </xf>
    <xf numFmtId="0" fontId="4" fillId="0" borderId="0"/>
    <xf numFmtId="0" fontId="4" fillId="0" borderId="0"/>
    <xf numFmtId="0" fontId="4" fillId="0" borderId="0"/>
    <xf numFmtId="0" fontId="4" fillId="0" borderId="0"/>
    <xf numFmtId="9" fontId="4" fillId="0" borderId="0" applyFont="0" applyFill="0" applyBorder="0" applyAlignment="0" applyProtection="0"/>
    <xf numFmtId="190" fontId="18" fillId="0" borderId="0">
      <alignment vertical="top"/>
    </xf>
    <xf numFmtId="164" fontId="18" fillId="0" borderId="0" applyFont="0" applyFill="0" applyBorder="0" applyAlignment="0" applyProtection="0"/>
    <xf numFmtId="190" fontId="18" fillId="0" borderId="0">
      <alignment vertical="top"/>
    </xf>
    <xf numFmtId="0" fontId="4" fillId="0" borderId="0"/>
    <xf numFmtId="9" fontId="18" fillId="0" borderId="0" applyFont="0" applyFill="0" applyBorder="0" applyAlignment="0" applyProtection="0"/>
    <xf numFmtId="190" fontId="18" fillId="0" borderId="0">
      <alignment vertical="top"/>
    </xf>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91" fillId="0" borderId="0">
      <alignment vertical="top"/>
    </xf>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90" fontId="18" fillId="0" borderId="0">
      <alignment vertical="top"/>
    </xf>
    <xf numFmtId="190" fontId="18" fillId="0" borderId="0">
      <alignment vertical="top"/>
    </xf>
    <xf numFmtId="0" fontId="101" fillId="0" borderId="0"/>
    <xf numFmtId="0" fontId="91" fillId="0" borderId="0">
      <alignment vertical="top"/>
    </xf>
    <xf numFmtId="190" fontId="18" fillId="0" borderId="0">
      <alignment vertical="top"/>
    </xf>
    <xf numFmtId="0" fontId="4" fillId="0" borderId="0"/>
    <xf numFmtId="0" fontId="4" fillId="0" borderId="0"/>
    <xf numFmtId="0" fontId="4" fillId="0" borderId="0"/>
    <xf numFmtId="0" fontId="4" fillId="0" borderId="0"/>
    <xf numFmtId="164" fontId="18" fillId="0" borderId="0" applyFont="0" applyFill="0" applyBorder="0" applyAlignment="0" applyProtection="0"/>
    <xf numFmtId="0" fontId="4" fillId="0" borderId="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4" fillId="0" borderId="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137" fillId="0" borderId="0"/>
    <xf numFmtId="164" fontId="18" fillId="0" borderId="0" applyFont="0" applyFill="0" applyBorder="0" applyAlignment="0" applyProtection="0"/>
    <xf numFmtId="190" fontId="18" fillId="0" borderId="0">
      <alignment vertical="top"/>
    </xf>
    <xf numFmtId="164" fontId="18" fillId="0" borderId="0" applyFont="0" applyFill="0" applyBorder="0" applyAlignment="0" applyProtection="0"/>
    <xf numFmtId="0" fontId="137" fillId="82" borderId="0" applyNumberFormat="0" applyBorder="0" applyAlignment="0" applyProtection="0"/>
    <xf numFmtId="0" fontId="163" fillId="0" borderId="0"/>
    <xf numFmtId="0" fontId="91" fillId="0" borderId="0">
      <alignment vertical="top"/>
    </xf>
    <xf numFmtId="164" fontId="18" fillId="0" borderId="0" applyFont="0" applyFill="0" applyBorder="0" applyAlignment="0" applyProtection="0"/>
    <xf numFmtId="191" fontId="1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164" fontId="18" fillId="0" borderId="0" applyFont="0" applyFill="0" applyBorder="0" applyAlignment="0" applyProtection="0"/>
    <xf numFmtId="190" fontId="18" fillId="0" borderId="0">
      <alignment vertical="top"/>
    </xf>
    <xf numFmtId="190" fontId="18" fillId="0" borderId="0">
      <alignment vertical="top"/>
    </xf>
    <xf numFmtId="190" fontId="18" fillId="0" borderId="0">
      <alignment vertical="top"/>
    </xf>
    <xf numFmtId="190" fontId="18" fillId="0" borderId="0">
      <alignment vertical="top"/>
    </xf>
    <xf numFmtId="190" fontId="18" fillId="0" borderId="0">
      <alignment vertical="top"/>
    </xf>
    <xf numFmtId="164" fontId="18" fillId="0" borderId="0" applyFont="0" applyFill="0" applyBorder="0" applyAlignment="0" applyProtection="0"/>
    <xf numFmtId="0" fontId="4" fillId="0" borderId="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183" fillId="84" borderId="0" applyNumberFormat="0" applyBorder="0" applyAlignment="0" applyProtection="0"/>
    <xf numFmtId="164" fontId="18" fillId="0" borderId="0" applyFont="0" applyFill="0" applyBorder="0" applyAlignment="0" applyProtection="0"/>
    <xf numFmtId="0" fontId="91" fillId="0" borderId="0">
      <alignment vertical="top"/>
    </xf>
    <xf numFmtId="190" fontId="18" fillId="0" borderId="0">
      <alignment vertical="top"/>
    </xf>
    <xf numFmtId="164" fontId="18" fillId="0" borderId="0" applyFont="0" applyFill="0" applyBorder="0" applyAlignment="0" applyProtection="0"/>
    <xf numFmtId="0" fontId="4" fillId="0" borderId="0"/>
    <xf numFmtId="0" fontId="4" fillId="0" borderId="0"/>
    <xf numFmtId="164" fontId="18" fillId="0" borderId="0" applyFont="0" applyFill="0" applyBorder="0" applyAlignment="0" applyProtection="0"/>
    <xf numFmtId="190" fontId="18" fillId="0" borderId="0">
      <alignment vertical="top"/>
    </xf>
    <xf numFmtId="0" fontId="4" fillId="0" borderId="0"/>
    <xf numFmtId="0" fontId="4" fillId="0" borderId="0"/>
    <xf numFmtId="190" fontId="18" fillId="0" borderId="0">
      <alignment vertical="top"/>
    </xf>
    <xf numFmtId="190" fontId="18" fillId="0" borderId="0">
      <alignment vertical="top"/>
    </xf>
    <xf numFmtId="164" fontId="18" fillId="0" borderId="0" applyFont="0" applyFill="0" applyBorder="0" applyAlignment="0" applyProtection="0"/>
    <xf numFmtId="164" fontId="18" fillId="0" borderId="0" applyFont="0" applyFill="0" applyBorder="0" applyAlignment="0" applyProtection="0"/>
    <xf numFmtId="0" fontId="91" fillId="0" borderId="0">
      <alignment vertical="top"/>
    </xf>
    <xf numFmtId="9"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4" fillId="0" borderId="0"/>
    <xf numFmtId="164" fontId="18" fillId="0" borderId="0" applyFont="0" applyFill="0" applyBorder="0" applyAlignment="0" applyProtection="0"/>
    <xf numFmtId="9" fontId="4"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137" fillId="78" borderId="0" applyNumberFormat="0" applyBorder="0" applyAlignment="0" applyProtection="0"/>
    <xf numFmtId="0" fontId="4" fillId="0" borderId="0"/>
    <xf numFmtId="190" fontId="18" fillId="0" borderId="0">
      <alignment vertical="top"/>
    </xf>
    <xf numFmtId="0" fontId="4" fillId="0" borderId="0"/>
    <xf numFmtId="0" fontId="4" fillId="0" borderId="0"/>
    <xf numFmtId="164" fontId="18" fillId="0" borderId="0" applyFont="0" applyFill="0" applyBorder="0" applyAlignment="0" applyProtection="0"/>
    <xf numFmtId="164" fontId="18" fillId="0" borderId="0" applyFont="0" applyFill="0" applyBorder="0" applyAlignment="0" applyProtection="0"/>
    <xf numFmtId="191" fontId="18" fillId="0" borderId="0" applyFont="0" applyFill="0" applyBorder="0" applyAlignment="0" applyProtection="0"/>
    <xf numFmtId="190" fontId="18" fillId="0" borderId="0">
      <alignment vertical="top"/>
    </xf>
    <xf numFmtId="0" fontId="11" fillId="0" borderId="0"/>
    <xf numFmtId="191"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90" fontId="18" fillId="0" borderId="0">
      <alignment vertical="top"/>
    </xf>
    <xf numFmtId="0" fontId="4" fillId="0" borderId="0"/>
    <xf numFmtId="0" fontId="4" fillId="0" borderId="0"/>
    <xf numFmtId="0" fontId="4" fillId="0" borderId="0"/>
    <xf numFmtId="164" fontId="18" fillId="0" borderId="0" applyFont="0" applyFill="0" applyBorder="0" applyAlignment="0" applyProtection="0"/>
    <xf numFmtId="164" fontId="18" fillId="0" borderId="0" applyFont="0" applyFill="0" applyBorder="0" applyAlignment="0" applyProtection="0"/>
    <xf numFmtId="0" fontId="4" fillId="0" borderId="0"/>
    <xf numFmtId="190" fontId="18" fillId="0" borderId="0">
      <alignment vertical="top"/>
    </xf>
    <xf numFmtId="0" fontId="4" fillId="0" borderId="0"/>
    <xf numFmtId="0" fontId="4" fillId="0" borderId="0"/>
    <xf numFmtId="41" fontId="18" fillId="0" borderId="0" applyFont="0" applyFill="0" applyBorder="0" applyAlignment="0" applyProtection="0"/>
    <xf numFmtId="9" fontId="4" fillId="0" borderId="0" applyFont="0" applyFill="0" applyBorder="0" applyAlignment="0" applyProtection="0"/>
    <xf numFmtId="164" fontId="18"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164" fontId="18" fillId="0" borderId="0" applyFont="0" applyFill="0" applyBorder="0" applyAlignment="0" applyProtection="0"/>
    <xf numFmtId="164" fontId="18" fillId="0" borderId="0" applyFont="0" applyFill="0" applyBorder="0" applyAlignment="0" applyProtection="0"/>
    <xf numFmtId="0" fontId="181"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91" fillId="0" borderId="0">
      <alignment vertical="top"/>
    </xf>
    <xf numFmtId="190" fontId="18"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0" fontId="18" fillId="0" borderId="0">
      <alignment vertical="top"/>
    </xf>
    <xf numFmtId="164" fontId="18" fillId="0" borderId="0" applyFont="0" applyFill="0" applyBorder="0" applyAlignment="0" applyProtection="0"/>
    <xf numFmtId="0" fontId="4" fillId="0" borderId="0"/>
    <xf numFmtId="164" fontId="18" fillId="0" borderId="0" applyFont="0" applyFill="0" applyBorder="0" applyAlignment="0" applyProtection="0"/>
    <xf numFmtId="164" fontId="18" fillId="0" borderId="0" applyFont="0" applyFill="0" applyBorder="0" applyAlignment="0" applyProtection="0"/>
    <xf numFmtId="9" fontId="18" fillId="0" borderId="0" applyFont="0" applyFill="0" applyBorder="0" applyAlignment="0" applyProtection="0"/>
    <xf numFmtId="190" fontId="18" fillId="0" borderId="0">
      <alignment vertical="top"/>
    </xf>
    <xf numFmtId="190" fontId="18" fillId="0" borderId="0">
      <alignment vertical="top"/>
    </xf>
    <xf numFmtId="0" fontId="4" fillId="0" borderId="0"/>
    <xf numFmtId="0" fontId="4" fillId="0" borderId="0"/>
    <xf numFmtId="0" fontId="4" fillId="0" borderId="0"/>
    <xf numFmtId="190" fontId="18" fillId="0" borderId="0">
      <alignment vertical="top"/>
    </xf>
    <xf numFmtId="164" fontId="1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190" fontId="18" fillId="0" borderId="0">
      <alignment vertical="top"/>
    </xf>
    <xf numFmtId="0" fontId="4" fillId="0" borderId="0"/>
    <xf numFmtId="9" fontId="18" fillId="0" borderId="0" applyFont="0" applyFill="0" applyBorder="0" applyAlignment="0" applyProtection="0"/>
    <xf numFmtId="190" fontId="18" fillId="0" borderId="0">
      <alignment vertical="top"/>
    </xf>
    <xf numFmtId="0" fontId="4" fillId="0" borderId="0"/>
    <xf numFmtId="164" fontId="18" fillId="0" borderId="0" applyFont="0" applyFill="0" applyBorder="0" applyAlignment="0" applyProtection="0"/>
    <xf numFmtId="0" fontId="11" fillId="0" borderId="0"/>
    <xf numFmtId="0" fontId="4" fillId="0" borderId="0"/>
    <xf numFmtId="190" fontId="18" fillId="0" borderId="0">
      <alignment vertical="top"/>
    </xf>
    <xf numFmtId="190" fontId="164" fillId="0" borderId="0" applyNumberFormat="0" applyFill="0" applyBorder="0" applyAlignment="0" applyProtection="0">
      <alignment vertical="top"/>
      <protection locked="0"/>
    </xf>
    <xf numFmtId="9" fontId="18" fillId="0" borderId="0" applyFont="0" applyFill="0" applyBorder="0" applyAlignment="0" applyProtection="0"/>
    <xf numFmtId="41" fontId="18" fillId="0" borderId="0" applyFont="0" applyFill="0" applyBorder="0" applyAlignment="0" applyProtection="0"/>
    <xf numFmtId="0" fontId="35" fillId="0" borderId="0"/>
    <xf numFmtId="190" fontId="18" fillId="0" borderId="0">
      <alignment vertical="top"/>
    </xf>
    <xf numFmtId="164" fontId="18" fillId="0" borderId="0" applyFont="0" applyFill="0" applyBorder="0" applyAlignment="0" applyProtection="0"/>
    <xf numFmtId="0" fontId="4" fillId="0" borderId="0"/>
    <xf numFmtId="0" fontId="4" fillId="0" borderId="0"/>
    <xf numFmtId="0" fontId="4" fillId="0" borderId="0"/>
    <xf numFmtId="0" fontId="11" fillId="0" borderId="0"/>
    <xf numFmtId="0" fontId="4" fillId="0" borderId="0"/>
    <xf numFmtId="0" fontId="160" fillId="96" borderId="0" applyNumberFormat="0" applyBorder="0" applyAlignment="0" applyProtection="0"/>
    <xf numFmtId="164" fontId="18" fillId="0" borderId="0" applyFont="0" applyFill="0" applyBorder="0" applyAlignment="0" applyProtection="0"/>
    <xf numFmtId="0" fontId="4" fillId="0" borderId="0"/>
    <xf numFmtId="0" fontId="4" fillId="0" borderId="0"/>
    <xf numFmtId="0" fontId="4" fillId="0" borderId="0"/>
    <xf numFmtId="0" fontId="4" fillId="0" borderId="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137" fillId="0" borderId="0"/>
    <xf numFmtId="0" fontId="4" fillId="0" borderId="0"/>
    <xf numFmtId="164" fontId="18" fillId="0" borderId="0" applyFont="0" applyFill="0" applyBorder="0" applyAlignment="0" applyProtection="0"/>
    <xf numFmtId="0" fontId="4" fillId="0" borderId="0"/>
    <xf numFmtId="164" fontId="18" fillId="0" borderId="0" applyFont="0" applyFill="0" applyBorder="0" applyAlignment="0" applyProtection="0"/>
    <xf numFmtId="191" fontId="18" fillId="0" borderId="0" applyFont="0" applyFill="0" applyBorder="0" applyAlignment="0" applyProtection="0"/>
    <xf numFmtId="190" fontId="18" fillId="0" borderId="0">
      <alignment vertical="top"/>
    </xf>
    <xf numFmtId="164" fontId="18" fillId="0" borderId="0" applyFont="0" applyFill="0" applyBorder="0" applyAlignment="0" applyProtection="0"/>
    <xf numFmtId="0" fontId="4" fillId="0" borderId="0"/>
    <xf numFmtId="190" fontId="18" fillId="0" borderId="0">
      <alignment vertical="top"/>
    </xf>
    <xf numFmtId="164" fontId="18" fillId="0" borderId="0" applyFont="0" applyFill="0" applyBorder="0" applyAlignment="0" applyProtection="0"/>
    <xf numFmtId="0" fontId="4" fillId="0" borderId="0"/>
    <xf numFmtId="164" fontId="18" fillId="0" borderId="0" applyFont="0" applyFill="0" applyBorder="0" applyAlignment="0" applyProtection="0"/>
    <xf numFmtId="164" fontId="18" fillId="0" borderId="0" applyFont="0" applyFill="0" applyBorder="0" applyAlignment="0" applyProtection="0"/>
    <xf numFmtId="0" fontId="91" fillId="0" borderId="0">
      <alignment vertical="top"/>
    </xf>
    <xf numFmtId="190" fontId="18" fillId="0" borderId="0">
      <alignment vertical="top"/>
    </xf>
    <xf numFmtId="164" fontId="18" fillId="0" borderId="0" applyFont="0" applyFill="0" applyBorder="0" applyAlignment="0" applyProtection="0"/>
    <xf numFmtId="164" fontId="18" fillId="0" borderId="0" applyFont="0" applyFill="0" applyBorder="0" applyAlignment="0" applyProtection="0"/>
    <xf numFmtId="0" fontId="4" fillId="0" borderId="0"/>
    <xf numFmtId="164" fontId="18" fillId="0" borderId="0" applyFont="0" applyFill="0" applyBorder="0" applyAlignment="0" applyProtection="0"/>
    <xf numFmtId="0" fontId="4" fillId="0" borderId="0"/>
    <xf numFmtId="190" fontId="18" fillId="0" borderId="0">
      <alignment vertical="top"/>
    </xf>
    <xf numFmtId="0" fontId="4" fillId="0" borderId="0"/>
    <xf numFmtId="0" fontId="183" fillId="77" borderId="0" applyNumberFormat="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4" fillId="0" borderId="0"/>
    <xf numFmtId="0" fontId="91" fillId="0" borderId="0">
      <alignment vertical="top"/>
    </xf>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4" fillId="0" borderId="0"/>
    <xf numFmtId="164" fontId="18" fillId="0" borderId="0" applyFont="0" applyFill="0" applyBorder="0" applyAlignment="0" applyProtection="0"/>
    <xf numFmtId="164" fontId="18" fillId="0" borderId="0" applyFont="0" applyFill="0" applyBorder="0" applyAlignment="0" applyProtection="0"/>
    <xf numFmtId="9" fontId="91" fillId="0" borderId="0" applyFont="0" applyFill="0" applyBorder="0" applyAlignment="0" applyProtection="0"/>
    <xf numFmtId="164" fontId="18" fillId="0" borderId="0" applyFont="0" applyFill="0" applyBorder="0" applyAlignment="0" applyProtection="0"/>
    <xf numFmtId="0" fontId="91" fillId="0" borderId="0">
      <alignment vertical="top"/>
    </xf>
    <xf numFmtId="164" fontId="18" fillId="0" borderId="0" applyFont="0" applyFill="0" applyBorder="0" applyAlignment="0" applyProtection="0"/>
    <xf numFmtId="9" fontId="4" fillId="0" borderId="0" applyFont="0" applyFill="0" applyBorder="0" applyAlignment="0" applyProtection="0"/>
    <xf numFmtId="9" fontId="18" fillId="0" borderId="0" applyFont="0" applyFill="0" applyBorder="0" applyAlignment="0" applyProtection="0"/>
    <xf numFmtId="190" fontId="18"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164" fontId="18" fillId="0" borderId="0" applyFont="0" applyFill="0" applyBorder="0" applyAlignment="0" applyProtection="0"/>
    <xf numFmtId="0" fontId="4" fillId="0" borderId="0"/>
    <xf numFmtId="190" fontId="18" fillId="0" borderId="0">
      <alignment vertical="top"/>
    </xf>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4" fillId="0" borderId="0"/>
    <xf numFmtId="0" fontId="4" fillId="0" borderId="0"/>
    <xf numFmtId="0" fontId="4" fillId="0" borderId="0"/>
    <xf numFmtId="0" fontId="4" fillId="0" borderId="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91" fillId="0" borderId="0">
      <alignment vertical="top"/>
    </xf>
    <xf numFmtId="0" fontId="4" fillId="0" borderId="0"/>
    <xf numFmtId="0" fontId="4" fillId="0" borderId="0"/>
    <xf numFmtId="0" fontId="4" fillId="0" borderId="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4" fillId="0" borderId="0"/>
    <xf numFmtId="0" fontId="4" fillId="0" borderId="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4" fillId="0" borderId="0"/>
    <xf numFmtId="164" fontId="18" fillId="0" borderId="0" applyFont="0" applyFill="0" applyBorder="0" applyAlignment="0" applyProtection="0"/>
    <xf numFmtId="9" fontId="4" fillId="0" borderId="0" applyFont="0" applyFill="0" applyBorder="0" applyAlignment="0" applyProtection="0"/>
    <xf numFmtId="9" fontId="18" fillId="0" borderId="0" applyFont="0" applyFill="0" applyBorder="0" applyAlignment="0" applyProtection="0"/>
    <xf numFmtId="0" fontId="4" fillId="0" borderId="0"/>
    <xf numFmtId="164" fontId="18" fillId="0" borderId="0" applyFont="0" applyFill="0" applyBorder="0" applyAlignment="0" applyProtection="0"/>
    <xf numFmtId="9" fontId="18" fillId="0" borderId="0" applyFont="0" applyFill="0" applyBorder="0" applyAlignment="0" applyProtection="0"/>
    <xf numFmtId="190" fontId="18" fillId="0" borderId="0"/>
    <xf numFmtId="164" fontId="18" fillId="0" borderId="0" applyFont="0" applyFill="0" applyBorder="0" applyAlignment="0" applyProtection="0"/>
    <xf numFmtId="0" fontId="4" fillId="0" borderId="0"/>
    <xf numFmtId="164" fontId="11" fillId="0" borderId="0" applyFont="0" applyFill="0" applyBorder="0" applyAlignment="0" applyProtection="0"/>
    <xf numFmtId="164" fontId="11" fillId="0" borderId="0" applyFont="0" applyFill="0" applyBorder="0" applyAlignment="0" applyProtection="0"/>
    <xf numFmtId="0" fontId="4" fillId="0" borderId="0"/>
    <xf numFmtId="164" fontId="11" fillId="0" borderId="0" applyFont="0" applyFill="0" applyBorder="0" applyAlignment="0" applyProtection="0"/>
    <xf numFmtId="0" fontId="176" fillId="74" borderId="45" applyNumberFormat="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4" fillId="0" borderId="0"/>
    <xf numFmtId="164" fontId="18" fillId="0" borderId="0" applyFont="0" applyFill="0" applyBorder="0" applyAlignment="0" applyProtection="0"/>
    <xf numFmtId="9" fontId="18" fillId="0" borderId="0" applyFont="0" applyFill="0" applyBorder="0" applyAlignment="0" applyProtection="0"/>
    <xf numFmtId="0" fontId="91" fillId="0" borderId="0">
      <alignment vertical="top"/>
    </xf>
    <xf numFmtId="164" fontId="18" fillId="0" borderId="0" applyFont="0" applyFill="0" applyBorder="0" applyAlignment="0" applyProtection="0"/>
    <xf numFmtId="0" fontId="4" fillId="0" borderId="0"/>
    <xf numFmtId="0" fontId="4" fillId="0" borderId="0"/>
    <xf numFmtId="164" fontId="18" fillId="0" borderId="0" applyFont="0" applyFill="0" applyBorder="0" applyAlignment="0" applyProtection="0"/>
    <xf numFmtId="9" fontId="4" fillId="0" borderId="0" applyFont="0" applyFill="0" applyBorder="0" applyAlignment="0" applyProtection="0"/>
    <xf numFmtId="190" fontId="18" fillId="0" borderId="0">
      <alignment vertical="top"/>
    </xf>
    <xf numFmtId="0" fontId="4" fillId="0" borderId="0"/>
    <xf numFmtId="0" fontId="4" fillId="0" borderId="0"/>
    <xf numFmtId="0" fontId="4" fillId="0" borderId="0"/>
    <xf numFmtId="190" fontId="18" fillId="0" borderId="0">
      <alignment vertical="top"/>
    </xf>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4" fillId="0" borderId="0"/>
    <xf numFmtId="0" fontId="4" fillId="0" borderId="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90" fontId="18" fillId="0" borderId="0">
      <alignment vertical="top"/>
    </xf>
    <xf numFmtId="0" fontId="4" fillId="0" borderId="0"/>
    <xf numFmtId="0" fontId="137" fillId="0" borderId="0"/>
    <xf numFmtId="0" fontId="4" fillId="0" borderId="0"/>
    <xf numFmtId="0" fontId="91" fillId="0" borderId="0">
      <alignment vertical="top"/>
    </xf>
    <xf numFmtId="164" fontId="18" fillId="0" borderId="0" applyFont="0" applyFill="0" applyBorder="0" applyAlignment="0" applyProtection="0"/>
    <xf numFmtId="0" fontId="91" fillId="0" borderId="0">
      <alignment vertical="top"/>
    </xf>
    <xf numFmtId="164" fontId="18" fillId="0" borderId="0" applyFont="0" applyFill="0" applyBorder="0" applyAlignment="0" applyProtection="0"/>
    <xf numFmtId="190" fontId="18" fillId="0" borderId="0">
      <alignment vertical="top"/>
    </xf>
    <xf numFmtId="164" fontId="18" fillId="0" borderId="0" applyFont="0" applyFill="0" applyBorder="0" applyAlignment="0" applyProtection="0"/>
    <xf numFmtId="164" fontId="18" fillId="0" borderId="0" applyFont="0" applyFill="0" applyBorder="0" applyAlignment="0" applyProtection="0"/>
    <xf numFmtId="0" fontId="4" fillId="0" borderId="0"/>
    <xf numFmtId="0" fontId="91" fillId="0" borderId="0">
      <alignment vertical="top"/>
    </xf>
    <xf numFmtId="164" fontId="18" fillId="0" borderId="0" applyFont="0" applyFill="0" applyBorder="0" applyAlignment="0" applyProtection="0"/>
    <xf numFmtId="0" fontId="4" fillId="0" borderId="0"/>
    <xf numFmtId="0" fontId="163" fillId="0" borderId="0"/>
    <xf numFmtId="164" fontId="18" fillId="0" borderId="0" applyFont="0" applyFill="0" applyBorder="0" applyAlignment="0" applyProtection="0"/>
    <xf numFmtId="0" fontId="4" fillId="0" borderId="0"/>
    <xf numFmtId="0" fontId="4" fillId="0" borderId="0"/>
    <xf numFmtId="0" fontId="4" fillId="0" borderId="0"/>
    <xf numFmtId="164" fontId="18" fillId="0" borderId="0" applyFont="0" applyFill="0" applyBorder="0" applyAlignment="0" applyProtection="0"/>
    <xf numFmtId="9" fontId="4" fillId="0" borderId="0" applyFont="0" applyFill="0" applyBorder="0" applyAlignment="0" applyProtection="0"/>
    <xf numFmtId="0" fontId="4" fillId="0" borderId="0"/>
    <xf numFmtId="164" fontId="18" fillId="0" borderId="0" applyFont="0" applyFill="0" applyBorder="0" applyAlignment="0" applyProtection="0"/>
    <xf numFmtId="0" fontId="160" fillId="100" borderId="0" applyNumberFormat="0" applyBorder="0" applyAlignment="0" applyProtection="0"/>
    <xf numFmtId="164" fontId="18" fillId="0" borderId="0" applyFont="0" applyFill="0" applyBorder="0" applyAlignment="0" applyProtection="0"/>
    <xf numFmtId="190" fontId="18" fillId="0" borderId="0">
      <alignment vertical="top"/>
    </xf>
    <xf numFmtId="164" fontId="18" fillId="0" borderId="0" applyFont="0" applyFill="0" applyBorder="0" applyAlignment="0" applyProtection="0"/>
    <xf numFmtId="9" fontId="4" fillId="0" borderId="0" applyFont="0" applyFill="0" applyBorder="0" applyAlignment="0" applyProtection="0"/>
    <xf numFmtId="164" fontId="18" fillId="0" borderId="0" applyFont="0" applyFill="0" applyBorder="0" applyAlignment="0" applyProtection="0"/>
    <xf numFmtId="0" fontId="101" fillId="0" borderId="0"/>
    <xf numFmtId="0" fontId="4" fillId="0" borderId="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4" fillId="0" borderId="0"/>
    <xf numFmtId="0" fontId="4" fillId="0" borderId="0"/>
    <xf numFmtId="164" fontId="18" fillId="0" borderId="0" applyFont="0" applyFill="0" applyBorder="0" applyAlignment="0" applyProtection="0"/>
    <xf numFmtId="0" fontId="101" fillId="0" borderId="0"/>
    <xf numFmtId="0" fontId="4" fillId="0" borderId="0"/>
    <xf numFmtId="164" fontId="11" fillId="0" borderId="0" applyFont="0" applyFill="0" applyBorder="0" applyAlignment="0" applyProtection="0"/>
    <xf numFmtId="0" fontId="4" fillId="0" borderId="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164" fontId="11" fillId="0" borderId="0" applyFont="0" applyFill="0" applyBorder="0" applyAlignment="0" applyProtection="0"/>
    <xf numFmtId="0" fontId="137" fillId="0" borderId="0"/>
    <xf numFmtId="164" fontId="18" fillId="0" borderId="0" applyFont="0" applyFill="0" applyBorder="0" applyAlignment="0" applyProtection="0"/>
    <xf numFmtId="164" fontId="11" fillId="0" borderId="0" applyFont="0" applyFill="0" applyBorder="0" applyAlignment="0" applyProtection="0"/>
    <xf numFmtId="0" fontId="4" fillId="0" borderId="0"/>
    <xf numFmtId="164" fontId="1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4" fillId="0" borderId="0"/>
    <xf numFmtId="164" fontId="18" fillId="0" borderId="0" applyFont="0" applyFill="0" applyBorder="0" applyAlignment="0" applyProtection="0"/>
    <xf numFmtId="0" fontId="4" fillId="0" borderId="0"/>
    <xf numFmtId="164" fontId="18" fillId="0" borderId="0" applyFont="0" applyFill="0" applyBorder="0" applyAlignment="0" applyProtection="0"/>
    <xf numFmtId="164" fontId="11" fillId="0" borderId="0" applyFont="0" applyFill="0" applyBorder="0" applyAlignment="0" applyProtection="0"/>
    <xf numFmtId="190" fontId="18" fillId="0" borderId="0">
      <alignment vertical="top"/>
    </xf>
    <xf numFmtId="164" fontId="11" fillId="0" borderId="0" applyFont="0" applyFill="0" applyBorder="0" applyAlignment="0" applyProtection="0"/>
    <xf numFmtId="0" fontId="4" fillId="0" borderId="0"/>
    <xf numFmtId="164" fontId="11" fillId="0" borderId="0" applyFont="0" applyFill="0" applyBorder="0" applyAlignment="0" applyProtection="0"/>
    <xf numFmtId="164" fontId="11" fillId="0" borderId="0" applyFont="0" applyFill="0" applyBorder="0" applyAlignment="0" applyProtection="0"/>
    <xf numFmtId="0" fontId="91" fillId="0" borderId="0">
      <alignment vertical="top"/>
    </xf>
    <xf numFmtId="164" fontId="18" fillId="0" borderId="0" applyFont="0" applyFill="0" applyBorder="0" applyAlignment="0" applyProtection="0"/>
    <xf numFmtId="164" fontId="18" fillId="0" borderId="0" applyFont="0" applyFill="0" applyBorder="0" applyAlignment="0" applyProtection="0"/>
    <xf numFmtId="0" fontId="4" fillId="0" borderId="0"/>
    <xf numFmtId="164" fontId="18" fillId="0" borderId="0" applyFont="0" applyFill="0" applyBorder="0" applyAlignment="0" applyProtection="0"/>
    <xf numFmtId="0" fontId="11" fillId="0" borderId="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4" fillId="0" borderId="0"/>
    <xf numFmtId="0" fontId="4" fillId="0" borderId="0"/>
    <xf numFmtId="0" fontId="4" fillId="0" borderId="0"/>
    <xf numFmtId="0" fontId="4" fillId="0" borderId="0"/>
    <xf numFmtId="164" fontId="11" fillId="0" borderId="0" applyFont="0" applyFill="0" applyBorder="0" applyAlignment="0" applyProtection="0"/>
    <xf numFmtId="9" fontId="18"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0" fontId="4" fillId="0" borderId="0"/>
    <xf numFmtId="164" fontId="18" fillId="0" borderId="0" applyFont="0" applyFill="0" applyBorder="0" applyAlignment="0" applyProtection="0"/>
    <xf numFmtId="164" fontId="18" fillId="0" borderId="0" applyFont="0" applyFill="0" applyBorder="0" applyAlignment="0" applyProtection="0"/>
    <xf numFmtId="0" fontId="4" fillId="0" borderId="0"/>
    <xf numFmtId="0" fontId="4" fillId="0" borderId="0"/>
    <xf numFmtId="0" fontId="4" fillId="0" borderId="0"/>
    <xf numFmtId="190" fontId="18" fillId="0" borderId="0">
      <alignment vertical="top"/>
    </xf>
    <xf numFmtId="0" fontId="4" fillId="0" borderId="0"/>
    <xf numFmtId="164" fontId="18" fillId="0" borderId="0" applyFont="0" applyFill="0" applyBorder="0" applyAlignment="0" applyProtection="0"/>
    <xf numFmtId="0" fontId="4" fillId="0" borderId="0"/>
    <xf numFmtId="0" fontId="4" fillId="0" borderId="0"/>
    <xf numFmtId="190" fontId="18" fillId="0" borderId="0">
      <alignment vertical="top"/>
    </xf>
    <xf numFmtId="0" fontId="4" fillId="0" borderId="0"/>
    <xf numFmtId="9" fontId="4" fillId="0" borderId="0" applyFont="0" applyFill="0" applyBorder="0" applyAlignment="0" applyProtection="0"/>
    <xf numFmtId="0" fontId="165" fillId="0" borderId="0"/>
    <xf numFmtId="164" fontId="18" fillId="0" borderId="0" applyFont="0" applyFill="0" applyBorder="0" applyAlignment="0" applyProtection="0"/>
    <xf numFmtId="190" fontId="18" fillId="0" borderId="0">
      <alignment vertical="top"/>
    </xf>
    <xf numFmtId="164" fontId="18" fillId="0" borderId="0" applyFont="0" applyFill="0" applyBorder="0" applyAlignment="0" applyProtection="0"/>
    <xf numFmtId="0" fontId="4" fillId="0" borderId="0"/>
    <xf numFmtId="0" fontId="4" fillId="0" borderId="0"/>
    <xf numFmtId="0" fontId="137" fillId="83" borderId="0" applyNumberFormat="0" applyBorder="0" applyAlignment="0" applyProtection="0"/>
    <xf numFmtId="0" fontId="4" fillId="0" borderId="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163" fillId="0" borderId="0"/>
    <xf numFmtId="0" fontId="4" fillId="0" borderId="0"/>
    <xf numFmtId="0" fontId="4" fillId="0" borderId="0"/>
    <xf numFmtId="0" fontId="87" fillId="0" borderId="0"/>
    <xf numFmtId="9" fontId="4" fillId="0" borderId="0" applyFont="0" applyFill="0" applyBorder="0" applyAlignment="0" applyProtection="0"/>
    <xf numFmtId="0" fontId="171" fillId="0" borderId="43" applyNumberFormat="0" applyFill="0" applyAlignment="0" applyProtection="0"/>
    <xf numFmtId="164" fontId="18" fillId="0" borderId="0" applyFont="0" applyFill="0" applyBorder="0" applyAlignment="0" applyProtection="0"/>
    <xf numFmtId="0" fontId="4" fillId="0" borderId="0"/>
    <xf numFmtId="164" fontId="18" fillId="0" borderId="0" applyFont="0" applyFill="0" applyBorder="0" applyAlignment="0" applyProtection="0"/>
    <xf numFmtId="0" fontId="91" fillId="0" borderId="0">
      <alignment vertical="top"/>
    </xf>
    <xf numFmtId="164" fontId="18" fillId="0" borderId="0" applyFont="0" applyFill="0" applyBorder="0" applyAlignment="0" applyProtection="0"/>
    <xf numFmtId="0" fontId="91" fillId="0" borderId="0">
      <alignment vertical="top"/>
    </xf>
    <xf numFmtId="9" fontId="4" fillId="0" borderId="0" applyFont="0" applyFill="0" applyBorder="0" applyAlignment="0" applyProtection="0"/>
    <xf numFmtId="0" fontId="4" fillId="0" borderId="0"/>
    <xf numFmtId="0" fontId="4" fillId="0" borderId="0"/>
    <xf numFmtId="164" fontId="18" fillId="0" borderId="0" applyFont="0" applyFill="0" applyBorder="0" applyAlignment="0" applyProtection="0"/>
    <xf numFmtId="0" fontId="4" fillId="0" borderId="0"/>
    <xf numFmtId="0" fontId="174" fillId="72"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190" fontId="18" fillId="0" borderId="0">
      <alignment vertical="top"/>
    </xf>
    <xf numFmtId="0" fontId="4" fillId="0" borderId="0"/>
    <xf numFmtId="0" fontId="4" fillId="0" borderId="0"/>
    <xf numFmtId="164" fontId="18" fillId="0" borderId="0" applyFont="0" applyFill="0" applyBorder="0" applyAlignment="0" applyProtection="0"/>
    <xf numFmtId="190" fontId="18" fillId="0" borderId="0">
      <alignment vertical="top"/>
    </xf>
    <xf numFmtId="0" fontId="4" fillId="0" borderId="0"/>
    <xf numFmtId="164" fontId="18" fillId="0" borderId="0" applyFont="0" applyFill="0" applyBorder="0" applyAlignment="0" applyProtection="0"/>
    <xf numFmtId="164" fontId="18" fillId="0" borderId="0" applyFont="0" applyFill="0" applyBorder="0" applyAlignment="0" applyProtection="0"/>
    <xf numFmtId="9" fontId="4" fillId="0" borderId="0" applyFont="0" applyFill="0" applyBorder="0" applyAlignment="0" applyProtection="0"/>
    <xf numFmtId="164" fontId="18" fillId="0" borderId="0" applyFont="0" applyFill="0" applyBorder="0" applyAlignment="0" applyProtection="0"/>
    <xf numFmtId="0" fontId="4" fillId="0" borderId="0"/>
    <xf numFmtId="164" fontId="18" fillId="0" borderId="0" applyFont="0" applyFill="0" applyBorder="0" applyAlignment="0" applyProtection="0"/>
    <xf numFmtId="9" fontId="4" fillId="0" borderId="0" applyFont="0" applyFill="0" applyBorder="0" applyAlignment="0" applyProtection="0"/>
    <xf numFmtId="164" fontId="18" fillId="0" borderId="0" applyFont="0" applyFill="0" applyBorder="0" applyAlignment="0" applyProtection="0"/>
    <xf numFmtId="0" fontId="4" fillId="0" borderId="0"/>
    <xf numFmtId="164" fontId="18" fillId="0" borderId="0" applyFont="0" applyFill="0" applyBorder="0" applyAlignment="0" applyProtection="0"/>
    <xf numFmtId="190" fontId="18" fillId="0" borderId="0">
      <alignment vertical="top"/>
    </xf>
    <xf numFmtId="0" fontId="4" fillId="0" borderId="0"/>
    <xf numFmtId="0" fontId="4" fillId="0" borderId="0"/>
    <xf numFmtId="0" fontId="4" fillId="0" borderId="0"/>
    <xf numFmtId="190" fontId="18" fillId="0" borderId="0">
      <alignment vertical="top"/>
    </xf>
    <xf numFmtId="190" fontId="18" fillId="0" borderId="0">
      <alignment vertical="top"/>
    </xf>
    <xf numFmtId="0" fontId="4" fillId="0" borderId="0"/>
    <xf numFmtId="0" fontId="4" fillId="0" borderId="0"/>
    <xf numFmtId="9" fontId="4" fillId="0" borderId="0" applyFont="0" applyFill="0" applyBorder="0" applyAlignment="0" applyProtection="0"/>
    <xf numFmtId="190" fontId="18" fillId="0" borderId="0">
      <alignment vertical="top"/>
    </xf>
    <xf numFmtId="0" fontId="4" fillId="0" borderId="0"/>
    <xf numFmtId="190" fontId="18" fillId="0" borderId="0">
      <alignment vertical="top"/>
    </xf>
    <xf numFmtId="0" fontId="4" fillId="0" borderId="0"/>
    <xf numFmtId="164" fontId="18" fillId="0" borderId="0" applyFont="0" applyFill="0" applyBorder="0" applyAlignment="0" applyProtection="0"/>
    <xf numFmtId="0" fontId="4" fillId="0" borderId="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168" fillId="0" borderId="0" applyNumberFormat="0" applyFill="0" applyBorder="0" applyAlignment="0" applyProtection="0"/>
    <xf numFmtId="190" fontId="18" fillId="0" borderId="0">
      <alignment vertical="top"/>
    </xf>
    <xf numFmtId="0" fontId="4" fillId="0" borderId="0"/>
    <xf numFmtId="0" fontId="4" fillId="0" borderId="0"/>
    <xf numFmtId="164" fontId="1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190" fontId="18" fillId="0" borderId="0">
      <alignment vertical="top"/>
    </xf>
    <xf numFmtId="190" fontId="18" fillId="0" borderId="0">
      <alignment vertical="top"/>
    </xf>
    <xf numFmtId="0" fontId="4" fillId="0" borderId="0"/>
    <xf numFmtId="0" fontId="4" fillId="0" borderId="0"/>
    <xf numFmtId="190" fontId="18" fillId="0" borderId="0">
      <alignment vertical="top"/>
    </xf>
    <xf numFmtId="0" fontId="4" fillId="0" borderId="0"/>
    <xf numFmtId="164" fontId="18" fillId="0" borderId="0" applyFont="0" applyFill="0" applyBorder="0" applyAlignment="0" applyProtection="0"/>
    <xf numFmtId="0" fontId="11" fillId="0" borderId="0"/>
    <xf numFmtId="0" fontId="4" fillId="0" borderId="0"/>
    <xf numFmtId="0" fontId="4" fillId="0" borderId="0"/>
    <xf numFmtId="190" fontId="18" fillId="0" borderId="0">
      <alignment vertical="top"/>
    </xf>
    <xf numFmtId="0" fontId="4" fillId="0" borderId="0"/>
    <xf numFmtId="190" fontId="18" fillId="0" borderId="0">
      <alignment vertical="top"/>
    </xf>
    <xf numFmtId="0" fontId="4" fillId="0" borderId="0"/>
    <xf numFmtId="164" fontId="1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164" fontId="18" fillId="0" borderId="0" applyFont="0" applyFill="0" applyBorder="0" applyAlignment="0" applyProtection="0"/>
    <xf numFmtId="0" fontId="4" fillId="0" borderId="0"/>
    <xf numFmtId="0" fontId="4" fillId="0" borderId="0"/>
    <xf numFmtId="191" fontId="18" fillId="0" borderId="0" applyFont="0" applyFill="0" applyBorder="0" applyAlignment="0" applyProtection="0"/>
    <xf numFmtId="164" fontId="18" fillId="0" borderId="0" applyFont="0" applyFill="0" applyBorder="0" applyAlignment="0" applyProtection="0"/>
    <xf numFmtId="190" fontId="18" fillId="0" borderId="0">
      <alignment vertical="top"/>
    </xf>
    <xf numFmtId="164" fontId="18" fillId="0" borderId="0" applyFont="0" applyFill="0" applyBorder="0" applyAlignment="0" applyProtection="0"/>
    <xf numFmtId="0" fontId="4" fillId="0" borderId="0"/>
    <xf numFmtId="0" fontId="4" fillId="0" borderId="0"/>
    <xf numFmtId="0" fontId="4" fillId="0" borderId="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0" fontId="91" fillId="0" borderId="0">
      <alignment vertical="top"/>
    </xf>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0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8" fillId="0" borderId="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90" fontId="18" fillId="0" borderId="0">
      <alignment vertical="top"/>
    </xf>
    <xf numFmtId="190" fontId="18" fillId="0" borderId="0">
      <alignment vertical="top"/>
    </xf>
    <xf numFmtId="164" fontId="18" fillId="0" borderId="0" applyFont="0" applyFill="0" applyBorder="0" applyAlignment="0" applyProtection="0"/>
    <xf numFmtId="0" fontId="81" fillId="0" borderId="0" applyNumberFormat="0" applyFont="0" applyFill="0" applyBorder="0" applyAlignment="0" applyProtection="0">
      <alignment vertical="top"/>
    </xf>
    <xf numFmtId="190" fontId="18" fillId="0" borderId="0">
      <alignment vertical="top"/>
    </xf>
    <xf numFmtId="164" fontId="18" fillId="0" borderId="0" applyFont="0" applyFill="0" applyBorder="0" applyAlignment="0" applyProtection="0"/>
    <xf numFmtId="164" fontId="18" fillId="0" borderId="0" applyFont="0" applyFill="0" applyBorder="0" applyAlignment="0" applyProtection="0"/>
    <xf numFmtId="190" fontId="18" fillId="0" borderId="0">
      <alignment vertical="top"/>
    </xf>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0" fontId="4" fillId="0" borderId="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90" fontId="18" fillId="0" borderId="0">
      <alignment vertical="top"/>
    </xf>
    <xf numFmtId="44" fontId="137" fillId="0" borderId="0" applyFont="0" applyFill="0" applyBorder="0" applyAlignment="0" applyProtection="0"/>
    <xf numFmtId="190" fontId="18" fillId="0" borderId="0">
      <alignment vertical="top"/>
    </xf>
    <xf numFmtId="164" fontId="18"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0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8" fillId="0" borderId="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0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8" fillId="0" borderId="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44" fontId="137" fillId="0" borderId="0" applyFont="0" applyFill="0" applyBorder="0" applyAlignment="0" applyProtection="0"/>
    <xf numFmtId="164" fontId="11" fillId="0" borderId="0" applyFont="0" applyFill="0" applyBorder="0" applyAlignment="0" applyProtection="0"/>
    <xf numFmtId="164" fontId="4" fillId="0" borderId="0" applyFont="0" applyFill="0" applyBorder="0" applyAlignment="0" applyProtection="0"/>
    <xf numFmtId="190" fontId="18" fillId="0" borderId="0">
      <alignment vertical="top"/>
    </xf>
    <xf numFmtId="0" fontId="4" fillId="0" borderId="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0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8" fillId="0" borderId="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184" fillId="0" borderId="0"/>
    <xf numFmtId="190" fontId="18" fillId="0" borderId="0">
      <alignment vertical="top"/>
    </xf>
    <xf numFmtId="0" fontId="4" fillId="0" borderId="0"/>
    <xf numFmtId="0" fontId="4" fillId="0" borderId="0"/>
    <xf numFmtId="0" fontId="4" fillId="0" borderId="0"/>
    <xf numFmtId="190" fontId="18" fillId="0" borderId="0">
      <alignment vertical="top"/>
    </xf>
    <xf numFmtId="0" fontId="4" fillId="0" borderId="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0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8" fillId="0" borderId="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0" fontId="4" fillId="0" borderId="0"/>
    <xf numFmtId="190" fontId="18" fillId="0" borderId="0">
      <alignment vertical="top"/>
    </xf>
    <xf numFmtId="0" fontId="4" fillId="0" borderId="0"/>
    <xf numFmtId="190" fontId="18" fillId="0" borderId="0">
      <alignment vertical="top"/>
    </xf>
    <xf numFmtId="0" fontId="4" fillId="0" borderId="0"/>
    <xf numFmtId="190" fontId="18" fillId="0" borderId="0">
      <alignment vertical="top"/>
    </xf>
    <xf numFmtId="0" fontId="91" fillId="0" borderId="0">
      <alignment vertical="top"/>
    </xf>
    <xf numFmtId="0" fontId="4" fillId="0" borderId="0"/>
    <xf numFmtId="0" fontId="4" fillId="0" borderId="0"/>
    <xf numFmtId="0" fontId="11" fillId="0" borderId="0"/>
    <xf numFmtId="190" fontId="18" fillId="0" borderId="0">
      <alignment vertical="top"/>
    </xf>
    <xf numFmtId="0" fontId="4" fillId="0" borderId="0"/>
    <xf numFmtId="0" fontId="4" fillId="0" borderId="0"/>
    <xf numFmtId="0" fontId="4" fillId="0" borderId="0"/>
    <xf numFmtId="9" fontId="4" fillId="0" borderId="0" applyFont="0" applyFill="0" applyBorder="0" applyAlignment="0" applyProtection="0"/>
    <xf numFmtId="164" fontId="18" fillId="0" borderId="0" applyFont="0" applyFill="0" applyBorder="0" applyAlignment="0" applyProtection="0"/>
    <xf numFmtId="0" fontId="11"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190" fontId="18" fillId="0" borderId="0">
      <alignment vertical="top"/>
    </xf>
    <xf numFmtId="0" fontId="4" fillId="0" borderId="0"/>
    <xf numFmtId="190" fontId="18" fillId="0" borderId="0">
      <alignment vertical="top"/>
    </xf>
    <xf numFmtId="0" fontId="4" fillId="0" borderId="0"/>
    <xf numFmtId="190" fontId="18" fillId="0" borderId="0">
      <alignment vertical="top"/>
    </xf>
    <xf numFmtId="9" fontId="4" fillId="0" borderId="0" applyFont="0" applyFill="0" applyBorder="0" applyAlignment="0" applyProtection="0"/>
    <xf numFmtId="0" fontId="4" fillId="0" borderId="0"/>
    <xf numFmtId="0" fontId="4" fillId="0" borderId="0"/>
    <xf numFmtId="190" fontId="18" fillId="0" borderId="0">
      <alignment vertical="top"/>
    </xf>
    <xf numFmtId="0" fontId="4" fillId="0" borderId="0"/>
    <xf numFmtId="0" fontId="4" fillId="0" borderId="0"/>
    <xf numFmtId="0" fontId="4" fillId="0" borderId="0"/>
    <xf numFmtId="164" fontId="18" fillId="0" borderId="0" applyFont="0" applyFill="0" applyBorder="0" applyAlignment="0" applyProtection="0"/>
    <xf numFmtId="0" fontId="4" fillId="0" borderId="0"/>
    <xf numFmtId="0" fontId="4" fillId="0" borderId="0"/>
    <xf numFmtId="0" fontId="4" fillId="0" borderId="0"/>
    <xf numFmtId="0" fontId="4" fillId="0" borderId="0"/>
    <xf numFmtId="190" fontId="18" fillId="0" borderId="0">
      <alignment vertical="top"/>
    </xf>
    <xf numFmtId="0" fontId="11" fillId="0" borderId="0"/>
    <xf numFmtId="0" fontId="4" fillId="0" borderId="0"/>
    <xf numFmtId="0" fontId="4" fillId="0" borderId="0"/>
    <xf numFmtId="191" fontId="18" fillId="0" borderId="0" applyFont="0" applyFill="0" applyBorder="0" applyAlignment="0" applyProtection="0"/>
    <xf numFmtId="0" fontId="4" fillId="0" borderId="0"/>
    <xf numFmtId="9" fontId="4" fillId="0" borderId="0" applyFont="0" applyFill="0" applyBorder="0" applyAlignment="0" applyProtection="0"/>
    <xf numFmtId="190" fontId="18" fillId="0" borderId="0">
      <alignment vertical="top"/>
    </xf>
    <xf numFmtId="9" fontId="4" fillId="0" borderId="0" applyFont="0" applyFill="0" applyBorder="0" applyAlignment="0" applyProtection="0"/>
    <xf numFmtId="190" fontId="18" fillId="0" borderId="0">
      <alignment vertical="top"/>
    </xf>
    <xf numFmtId="190" fontId="18" fillId="0" borderId="0">
      <alignment vertical="top"/>
    </xf>
    <xf numFmtId="9" fontId="4" fillId="0" borderId="0" applyFont="0" applyFill="0" applyBorder="0" applyAlignment="0" applyProtection="0"/>
    <xf numFmtId="0" fontId="4" fillId="0" borderId="0"/>
    <xf numFmtId="0" fontId="4" fillId="0" borderId="0"/>
    <xf numFmtId="164" fontId="18" fillId="0" borderId="0" applyFont="0" applyFill="0" applyBorder="0" applyAlignment="0" applyProtection="0"/>
    <xf numFmtId="0" fontId="4" fillId="0" borderId="0"/>
    <xf numFmtId="0" fontId="4" fillId="0" borderId="0"/>
    <xf numFmtId="0" fontId="4" fillId="0" borderId="0"/>
    <xf numFmtId="164" fontId="18" fillId="0" borderId="0" applyFont="0" applyFill="0" applyBorder="0" applyAlignment="0" applyProtection="0"/>
    <xf numFmtId="190" fontId="18" fillId="0" borderId="0">
      <alignment vertical="top"/>
    </xf>
    <xf numFmtId="190" fontId="18" fillId="0" borderId="0">
      <alignment vertical="top"/>
    </xf>
    <xf numFmtId="164" fontId="18" fillId="0" borderId="0" applyFont="0" applyFill="0" applyBorder="0" applyAlignment="0" applyProtection="0"/>
    <xf numFmtId="164" fontId="18" fillId="0" borderId="0" applyFont="0" applyFill="0" applyBorder="0" applyAlignment="0" applyProtection="0"/>
    <xf numFmtId="0" fontId="4" fillId="0" borderId="0"/>
    <xf numFmtId="0" fontId="4" fillId="0" borderId="0"/>
    <xf numFmtId="0" fontId="4" fillId="0" borderId="0"/>
    <xf numFmtId="0" fontId="4" fillId="0" borderId="0"/>
    <xf numFmtId="164" fontId="18" fillId="0" borderId="0" applyFont="0" applyFill="0" applyBorder="0" applyAlignment="0" applyProtection="0"/>
    <xf numFmtId="164" fontId="18" fillId="0" borderId="0" applyFont="0" applyFill="0" applyBorder="0" applyAlignment="0" applyProtection="0"/>
    <xf numFmtId="0" fontId="4" fillId="0" borderId="0"/>
    <xf numFmtId="0" fontId="4" fillId="0" borderId="0"/>
    <xf numFmtId="191" fontId="18" fillId="0" borderId="0" applyFont="0" applyFill="0" applyBorder="0" applyAlignment="0" applyProtection="0"/>
    <xf numFmtId="9" fontId="91" fillId="0" borderId="0" applyFont="0" applyFill="0" applyBorder="0" applyAlignment="0" applyProtection="0"/>
    <xf numFmtId="0" fontId="4" fillId="0" borderId="0"/>
    <xf numFmtId="190" fontId="18" fillId="0" borderId="0">
      <alignment vertical="top"/>
    </xf>
    <xf numFmtId="0" fontId="4" fillId="0" borderId="0"/>
    <xf numFmtId="190" fontId="18" fillId="0" borderId="0">
      <alignment vertical="top"/>
    </xf>
    <xf numFmtId="0" fontId="4" fillId="0" borderId="0"/>
    <xf numFmtId="0" fontId="4" fillId="0" borderId="0"/>
    <xf numFmtId="44" fontId="4" fillId="0" borderId="0" applyFont="0" applyFill="0" applyBorder="0" applyAlignment="0" applyProtection="0"/>
    <xf numFmtId="0" fontId="4" fillId="0" borderId="0"/>
    <xf numFmtId="164" fontId="18" fillId="0" borderId="0" applyFont="0" applyFill="0" applyBorder="0" applyAlignment="0" applyProtection="0"/>
    <xf numFmtId="0" fontId="4" fillId="0" borderId="0"/>
    <xf numFmtId="9" fontId="4" fillId="0" borderId="0" applyFont="0" applyFill="0" applyBorder="0" applyAlignment="0" applyProtection="0"/>
    <xf numFmtId="164" fontId="18" fillId="0" borderId="0" applyFont="0" applyFill="0" applyBorder="0" applyAlignment="0" applyProtection="0"/>
    <xf numFmtId="0" fontId="4" fillId="0" borderId="0"/>
    <xf numFmtId="0" fontId="4" fillId="0" borderId="0"/>
    <xf numFmtId="0" fontId="4" fillId="0" borderId="0"/>
    <xf numFmtId="190" fontId="18" fillId="0" borderId="0">
      <alignment vertical="top"/>
    </xf>
    <xf numFmtId="9" fontId="4" fillId="0" borderId="0" applyFont="0" applyFill="0" applyBorder="0" applyAlignment="0" applyProtection="0"/>
    <xf numFmtId="0" fontId="4" fillId="0" borderId="0"/>
    <xf numFmtId="164" fontId="18" fillId="0" borderId="0" applyFont="0" applyFill="0" applyBorder="0" applyAlignment="0" applyProtection="0"/>
    <xf numFmtId="190" fontId="18" fillId="0" borderId="0">
      <alignment vertical="top"/>
    </xf>
    <xf numFmtId="0" fontId="4" fillId="0" borderId="0"/>
    <xf numFmtId="164" fontId="18" fillId="0" borderId="0" applyFont="0" applyFill="0" applyBorder="0" applyAlignment="0" applyProtection="0"/>
    <xf numFmtId="164" fontId="18" fillId="0" borderId="0" applyFont="0" applyFill="0" applyBorder="0" applyAlignment="0" applyProtection="0"/>
    <xf numFmtId="0" fontId="4" fillId="0" borderId="0"/>
    <xf numFmtId="164" fontId="18" fillId="0" borderId="0" applyFont="0" applyFill="0" applyBorder="0" applyAlignment="0" applyProtection="0"/>
    <xf numFmtId="0" fontId="4" fillId="0" borderId="0"/>
    <xf numFmtId="0" fontId="4" fillId="0" borderId="0"/>
    <xf numFmtId="191" fontId="18" fillId="0" borderId="0" applyFont="0" applyFill="0" applyBorder="0" applyAlignment="0" applyProtection="0"/>
    <xf numFmtId="0" fontId="4" fillId="0" borderId="0"/>
    <xf numFmtId="190" fontId="18" fillId="0" borderId="0">
      <alignment vertical="top"/>
    </xf>
    <xf numFmtId="164" fontId="18" fillId="0" borderId="0" applyFont="0" applyFill="0" applyBorder="0" applyAlignment="0" applyProtection="0"/>
    <xf numFmtId="164" fontId="18"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190" fontId="18" fillId="0" borderId="0">
      <alignment vertical="top"/>
    </xf>
    <xf numFmtId="0" fontId="4" fillId="0" borderId="0"/>
    <xf numFmtId="0" fontId="4" fillId="0" borderId="0"/>
    <xf numFmtId="0" fontId="4" fillId="0" borderId="0"/>
    <xf numFmtId="164" fontId="18" fillId="0" borderId="0" applyFont="0" applyFill="0" applyBorder="0" applyAlignment="0" applyProtection="0"/>
    <xf numFmtId="0" fontId="4" fillId="0" borderId="0"/>
    <xf numFmtId="0" fontId="4" fillId="0" borderId="0"/>
    <xf numFmtId="190" fontId="18" fillId="0" borderId="0">
      <alignment vertical="top"/>
    </xf>
    <xf numFmtId="164" fontId="18" fillId="0" borderId="0" applyFont="0" applyFill="0" applyBorder="0" applyAlignment="0" applyProtection="0"/>
    <xf numFmtId="0" fontId="4" fillId="0" borderId="0"/>
    <xf numFmtId="0" fontId="4" fillId="0" borderId="0"/>
    <xf numFmtId="164" fontId="18" fillId="0" borderId="0" applyFont="0" applyFill="0" applyBorder="0" applyAlignment="0" applyProtection="0"/>
    <xf numFmtId="0" fontId="4" fillId="0" borderId="0"/>
    <xf numFmtId="0" fontId="4" fillId="0" borderId="0"/>
    <xf numFmtId="164" fontId="18" fillId="0" borderId="0" applyFont="0" applyFill="0" applyBorder="0" applyAlignment="0" applyProtection="0"/>
    <xf numFmtId="164" fontId="18" fillId="0" borderId="0" applyFont="0" applyFill="0" applyBorder="0" applyAlignment="0" applyProtection="0"/>
    <xf numFmtId="0" fontId="4" fillId="0" borderId="0"/>
    <xf numFmtId="0" fontId="4" fillId="0" borderId="0"/>
    <xf numFmtId="164" fontId="18" fillId="0" borderId="0" applyFont="0" applyFill="0" applyBorder="0" applyAlignment="0" applyProtection="0"/>
    <xf numFmtId="190" fontId="166" fillId="0" borderId="0" applyNumberFormat="0" applyFill="0" applyBorder="0" applyAlignment="0" applyProtection="0">
      <alignment vertical="top"/>
      <protection locked="0"/>
    </xf>
    <xf numFmtId="0" fontId="4" fillId="0" borderId="0"/>
    <xf numFmtId="0" fontId="4" fillId="0" borderId="0"/>
    <xf numFmtId="0" fontId="4" fillId="0" borderId="0"/>
    <xf numFmtId="0" fontId="4" fillId="0" borderId="0"/>
    <xf numFmtId="164" fontId="18" fillId="0" borderId="0" applyFont="0" applyFill="0" applyBorder="0" applyAlignment="0" applyProtection="0"/>
    <xf numFmtId="164" fontId="18" fillId="0" borderId="0" applyFont="0" applyFill="0" applyBorder="0" applyAlignment="0" applyProtection="0"/>
    <xf numFmtId="0" fontId="4" fillId="0" borderId="0"/>
    <xf numFmtId="190" fontId="18" fillId="0" borderId="0">
      <alignment vertical="top"/>
    </xf>
    <xf numFmtId="192" fontId="101" fillId="0" borderId="0" applyFont="0" applyFill="0" applyBorder="0" applyAlignment="0" applyProtection="0"/>
    <xf numFmtId="190" fontId="18" fillId="0" borderId="0">
      <alignment vertical="top"/>
    </xf>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190" fontId="18" fillId="0" borderId="0">
      <alignment vertical="top"/>
    </xf>
    <xf numFmtId="0" fontId="4" fillId="0" borderId="0"/>
    <xf numFmtId="9" fontId="4" fillId="0" borderId="0" applyFont="0" applyFill="0" applyBorder="0" applyAlignment="0" applyProtection="0"/>
    <xf numFmtId="0" fontId="4" fillId="0" borderId="0"/>
    <xf numFmtId="164" fontId="18" fillId="0" borderId="0" applyFont="0" applyFill="0" applyBorder="0" applyAlignment="0" applyProtection="0"/>
    <xf numFmtId="164" fontId="18" fillId="0" borderId="0" applyFont="0" applyFill="0" applyBorder="0" applyAlignment="0" applyProtection="0"/>
    <xf numFmtId="0" fontId="4" fillId="0" borderId="0"/>
    <xf numFmtId="190" fontId="18" fillId="0" borderId="0">
      <alignment vertical="top"/>
    </xf>
    <xf numFmtId="0" fontId="4" fillId="0" borderId="0"/>
    <xf numFmtId="0" fontId="4" fillId="0" borderId="0"/>
    <xf numFmtId="0" fontId="4" fillId="0" borderId="0"/>
    <xf numFmtId="0" fontId="4" fillId="0" borderId="0"/>
    <xf numFmtId="164" fontId="18" fillId="0" borderId="0" applyFont="0" applyFill="0" applyBorder="0" applyAlignment="0" applyProtection="0"/>
    <xf numFmtId="0" fontId="183" fillId="97" borderId="0" applyNumberFormat="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4" fillId="0" borderId="0"/>
    <xf numFmtId="190" fontId="18" fillId="0" borderId="0">
      <alignment vertical="top"/>
    </xf>
    <xf numFmtId="190" fontId="18" fillId="0" borderId="0">
      <alignment vertical="top"/>
    </xf>
    <xf numFmtId="164" fontId="18" fillId="0" borderId="0" applyFont="0" applyFill="0" applyBorder="0" applyAlignment="0" applyProtection="0"/>
    <xf numFmtId="0" fontId="4" fillId="0" borderId="0"/>
    <xf numFmtId="164" fontId="18" fillId="0" borderId="0" applyFont="0" applyFill="0" applyBorder="0" applyAlignment="0" applyProtection="0"/>
    <xf numFmtId="0" fontId="4" fillId="0" borderId="0"/>
    <xf numFmtId="0" fontId="4" fillId="0" borderId="0"/>
    <xf numFmtId="164" fontId="1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4" fillId="0" borderId="0"/>
    <xf numFmtId="191" fontId="18" fillId="0" borderId="0" applyFont="0" applyFill="0" applyBorder="0" applyAlignment="0" applyProtection="0"/>
    <xf numFmtId="0" fontId="11"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164" fontId="18" fillId="0" borderId="0" applyFont="0" applyFill="0" applyBorder="0" applyAlignment="0" applyProtection="0"/>
    <xf numFmtId="0" fontId="4" fillId="0" borderId="0"/>
    <xf numFmtId="164" fontId="18" fillId="0" borderId="0" applyFont="0" applyFill="0" applyBorder="0" applyAlignment="0" applyProtection="0"/>
    <xf numFmtId="164" fontId="18" fillId="0" borderId="0" applyFont="0" applyFill="0" applyBorder="0" applyAlignment="0" applyProtection="0"/>
    <xf numFmtId="0" fontId="4" fillId="0" borderId="0"/>
    <xf numFmtId="0" fontId="4" fillId="0" borderId="0"/>
    <xf numFmtId="0" fontId="4" fillId="0" borderId="0"/>
    <xf numFmtId="164" fontId="18" fillId="0" borderId="0" applyFont="0" applyFill="0" applyBorder="0" applyAlignment="0" applyProtection="0"/>
    <xf numFmtId="164" fontId="18" fillId="0" borderId="0" applyFont="0" applyFill="0" applyBorder="0" applyAlignment="0" applyProtection="0"/>
    <xf numFmtId="0" fontId="4" fillId="0" borderId="0"/>
    <xf numFmtId="0" fontId="4" fillId="0" borderId="0"/>
    <xf numFmtId="0" fontId="160" fillId="88" borderId="0" applyNumberFormat="0" applyBorder="0" applyAlignment="0" applyProtection="0"/>
    <xf numFmtId="190" fontId="18" fillId="0" borderId="0">
      <alignment vertical="top"/>
    </xf>
    <xf numFmtId="0" fontId="4" fillId="0" borderId="0"/>
    <xf numFmtId="0" fontId="4" fillId="0" borderId="0"/>
    <xf numFmtId="0" fontId="4" fillId="0" borderId="0"/>
    <xf numFmtId="0" fontId="4" fillId="0" borderId="0"/>
    <xf numFmtId="0" fontId="4" fillId="0" borderId="0"/>
    <xf numFmtId="0" fontId="91" fillId="0" borderId="0">
      <alignment vertical="top"/>
    </xf>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91" fontId="18" fillId="0" borderId="0" applyFont="0" applyFill="0" applyBorder="0" applyAlignment="0" applyProtection="0"/>
    <xf numFmtId="0" fontId="11"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18" fillId="0" borderId="0" applyFont="0" applyFill="0" applyBorder="0" applyAlignment="0" applyProtection="0"/>
    <xf numFmtId="164" fontId="18" fillId="0" borderId="0" applyFont="0" applyFill="0" applyBorder="0" applyAlignment="0" applyProtection="0"/>
    <xf numFmtId="0" fontId="4" fillId="0" borderId="0"/>
    <xf numFmtId="0" fontId="4" fillId="0" borderId="0"/>
    <xf numFmtId="0" fontId="4" fillId="0" borderId="0"/>
    <xf numFmtId="164" fontId="18" fillId="0" borderId="0" applyFont="0" applyFill="0" applyBorder="0" applyAlignment="0" applyProtection="0"/>
    <xf numFmtId="164" fontId="18" fillId="0" borderId="0" applyFont="0" applyFill="0" applyBorder="0" applyAlignment="0" applyProtection="0"/>
    <xf numFmtId="9" fontId="4"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91" fillId="0" borderId="0">
      <alignment vertical="top"/>
    </xf>
    <xf numFmtId="164" fontId="18" fillId="0" borderId="0" applyFont="0" applyFill="0" applyBorder="0" applyAlignment="0" applyProtection="0"/>
    <xf numFmtId="190" fontId="18" fillId="0" borderId="0">
      <alignment vertical="top"/>
    </xf>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163" fillId="0" borderId="0"/>
    <xf numFmtId="0" fontId="4" fillId="0" borderId="0"/>
    <xf numFmtId="0" fontId="4" fillId="0" borderId="0"/>
    <xf numFmtId="0" fontId="4" fillId="0" borderId="0"/>
    <xf numFmtId="0" fontId="4" fillId="0" borderId="0"/>
    <xf numFmtId="0" fontId="91" fillId="0" borderId="0">
      <alignment vertical="top"/>
    </xf>
    <xf numFmtId="0" fontId="4" fillId="0" borderId="0"/>
    <xf numFmtId="164" fontId="18" fillId="0" borderId="0" applyFont="0" applyFill="0" applyBorder="0" applyAlignment="0" applyProtection="0"/>
    <xf numFmtId="164" fontId="18" fillId="0" borderId="0" applyFont="0" applyFill="0" applyBorder="0" applyAlignment="0" applyProtection="0"/>
    <xf numFmtId="0" fontId="4" fillId="0" borderId="0"/>
    <xf numFmtId="0" fontId="4" fillId="0" borderId="0"/>
    <xf numFmtId="0" fontId="4" fillId="0" borderId="0"/>
    <xf numFmtId="164" fontId="18" fillId="0" borderId="0" applyFont="0" applyFill="0" applyBorder="0" applyAlignment="0" applyProtection="0"/>
    <xf numFmtId="164" fontId="18" fillId="0" borderId="0" applyFont="0" applyFill="0" applyBorder="0" applyAlignment="0" applyProtection="0"/>
    <xf numFmtId="0" fontId="4" fillId="0" borderId="0"/>
    <xf numFmtId="190" fontId="18" fillId="0" borderId="0">
      <alignment vertical="top"/>
    </xf>
    <xf numFmtId="164" fontId="18" fillId="0" borderId="0" applyFont="0" applyFill="0" applyBorder="0" applyAlignment="0" applyProtection="0"/>
    <xf numFmtId="190" fontId="18" fillId="0" borderId="0">
      <alignment vertical="top"/>
    </xf>
    <xf numFmtId="0" fontId="4" fillId="0" borderId="0"/>
    <xf numFmtId="0" fontId="4" fillId="0" borderId="0"/>
    <xf numFmtId="190" fontId="18" fillId="0" borderId="0">
      <alignment vertical="top"/>
    </xf>
    <xf numFmtId="0" fontId="4" fillId="0" borderId="0"/>
    <xf numFmtId="0" fontId="4" fillId="0" borderId="0"/>
    <xf numFmtId="0" fontId="91" fillId="0" borderId="0">
      <alignment vertical="top"/>
    </xf>
    <xf numFmtId="0" fontId="4" fillId="0" borderId="0"/>
    <xf numFmtId="0" fontId="4" fillId="0" borderId="0"/>
    <xf numFmtId="0" fontId="4" fillId="0" borderId="0"/>
    <xf numFmtId="0" fontId="4" fillId="0" borderId="0"/>
    <xf numFmtId="9" fontId="18" fillId="0" borderId="0" applyFont="0" applyFill="0" applyBorder="0" applyAlignment="0" applyProtection="0"/>
    <xf numFmtId="164" fontId="1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0" fontId="18" fillId="0" borderId="0">
      <alignment vertical="top"/>
    </xf>
    <xf numFmtId="0" fontId="101" fillId="0" borderId="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4" fillId="0" borderId="0"/>
    <xf numFmtId="0" fontId="4" fillId="0" borderId="0"/>
    <xf numFmtId="0" fontId="4" fillId="0" borderId="0"/>
    <xf numFmtId="0" fontId="4" fillId="0" borderId="0"/>
    <xf numFmtId="164" fontId="18" fillId="0" borderId="0" applyFont="0" applyFill="0" applyBorder="0" applyAlignment="0" applyProtection="0"/>
    <xf numFmtId="164" fontId="18" fillId="0" borderId="0" applyFont="0" applyFill="0" applyBorder="0" applyAlignment="0" applyProtection="0"/>
    <xf numFmtId="0" fontId="4" fillId="0" borderId="0"/>
    <xf numFmtId="164" fontId="18" fillId="0" borderId="0" applyFont="0" applyFill="0" applyBorder="0" applyAlignment="0" applyProtection="0"/>
    <xf numFmtId="0" fontId="4" fillId="0" borderId="0"/>
    <xf numFmtId="0" fontId="4" fillId="0" borderId="0"/>
    <xf numFmtId="164" fontId="18" fillId="0" borderId="0" applyFont="0" applyFill="0" applyBorder="0" applyAlignment="0" applyProtection="0"/>
    <xf numFmtId="164" fontId="1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82" fillId="0" borderId="49" applyNumberFormat="0" applyFill="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4" fillId="0" borderId="0"/>
    <xf numFmtId="190" fontId="18" fillId="0" borderId="0">
      <alignment vertical="top"/>
    </xf>
    <xf numFmtId="0" fontId="4" fillId="0" borderId="0"/>
    <xf numFmtId="0" fontId="4" fillId="0" borderId="0"/>
    <xf numFmtId="190" fontId="18" fillId="0" borderId="0">
      <alignment vertical="top"/>
    </xf>
    <xf numFmtId="0" fontId="4" fillId="0" borderId="0"/>
    <xf numFmtId="0" fontId="4" fillId="0" borderId="0"/>
    <xf numFmtId="190" fontId="18" fillId="0" borderId="0">
      <alignment vertical="top"/>
    </xf>
    <xf numFmtId="190" fontId="18" fillId="0" borderId="0">
      <alignment vertical="top"/>
    </xf>
    <xf numFmtId="164" fontId="18" fillId="0" borderId="0" applyFont="0" applyFill="0" applyBorder="0" applyAlignment="0" applyProtection="0"/>
    <xf numFmtId="164" fontId="18" fillId="0" borderId="0" applyFont="0" applyFill="0" applyBorder="0" applyAlignment="0" applyProtection="0"/>
    <xf numFmtId="0" fontId="4" fillId="0" borderId="0"/>
    <xf numFmtId="0" fontId="4" fillId="0" borderId="0"/>
    <xf numFmtId="0" fontId="4" fillId="0" borderId="0"/>
    <xf numFmtId="164" fontId="18" fillId="0" borderId="0" applyFont="0" applyFill="0" applyBorder="0" applyAlignment="0" applyProtection="0"/>
    <xf numFmtId="164" fontId="18"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101" fillId="0" borderId="0"/>
    <xf numFmtId="190" fontId="18" fillId="0" borderId="0">
      <alignment vertical="top"/>
    </xf>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0" fontId="4" fillId="0" borderId="0"/>
    <xf numFmtId="164" fontId="18" fillId="0" borderId="0" applyFont="0" applyFill="0" applyBorder="0" applyAlignment="0" applyProtection="0"/>
    <xf numFmtId="164" fontId="18" fillId="0" borderId="0" applyFont="0" applyFill="0" applyBorder="0" applyAlignment="0" applyProtection="0"/>
    <xf numFmtId="0" fontId="4" fillId="0" borderId="0"/>
    <xf numFmtId="0" fontId="4" fillId="0" borderId="0"/>
    <xf numFmtId="0" fontId="4" fillId="0" borderId="0"/>
    <xf numFmtId="164" fontId="18" fillId="0" borderId="0" applyFont="0" applyFill="0" applyBorder="0" applyAlignment="0" applyProtection="0"/>
    <xf numFmtId="0" fontId="4" fillId="0" borderId="0"/>
    <xf numFmtId="190" fontId="18" fillId="0" borderId="0">
      <alignment vertical="top"/>
    </xf>
    <xf numFmtId="164" fontId="18" fillId="0" borderId="0" applyFont="0" applyFill="0" applyBorder="0" applyAlignment="0" applyProtection="0"/>
    <xf numFmtId="191" fontId="18"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164" fontId="18" fillId="0" borderId="0" applyFont="0" applyFill="0" applyBorder="0" applyAlignment="0" applyProtection="0"/>
    <xf numFmtId="0" fontId="183" fillId="93" borderId="0" applyNumberFormat="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90" fontId="8" fillId="0" borderId="0"/>
    <xf numFmtId="0" fontId="4" fillId="0" borderId="0"/>
    <xf numFmtId="0" fontId="4" fillId="0" borderId="0"/>
    <xf numFmtId="0" fontId="4" fillId="0" borderId="0"/>
    <xf numFmtId="164" fontId="18" fillId="0" borderId="0" applyFont="0" applyFill="0" applyBorder="0" applyAlignment="0" applyProtection="0"/>
    <xf numFmtId="164" fontId="18" fillId="0" borderId="0" applyFont="0" applyFill="0" applyBorder="0" applyAlignment="0" applyProtection="0"/>
    <xf numFmtId="190" fontId="18" fillId="0" borderId="0">
      <alignment vertical="top"/>
    </xf>
    <xf numFmtId="164" fontId="18" fillId="0" borderId="0" applyFont="0" applyFill="0" applyBorder="0" applyAlignment="0" applyProtection="0"/>
    <xf numFmtId="0" fontId="4" fillId="0" borderId="0"/>
    <xf numFmtId="0" fontId="4" fillId="0" borderId="0"/>
    <xf numFmtId="164" fontId="18"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164" fontId="18" fillId="0" borderId="0" applyFont="0" applyFill="0" applyBorder="0" applyAlignment="0" applyProtection="0"/>
    <xf numFmtId="9" fontId="163"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4" fillId="0" borderId="0"/>
    <xf numFmtId="0" fontId="11" fillId="0" borderId="0"/>
    <xf numFmtId="0" fontId="4" fillId="0" borderId="0"/>
    <xf numFmtId="164" fontId="18" fillId="0" borderId="0" applyFont="0" applyFill="0" applyBorder="0" applyAlignment="0" applyProtection="0"/>
    <xf numFmtId="0" fontId="4" fillId="0" borderId="0"/>
    <xf numFmtId="0" fontId="4" fillId="0" borderId="0"/>
    <xf numFmtId="0" fontId="4" fillId="0" borderId="0"/>
    <xf numFmtId="0" fontId="4" fillId="0" borderId="0"/>
    <xf numFmtId="164" fontId="18" fillId="0" borderId="0" applyFont="0" applyFill="0" applyBorder="0" applyAlignment="0" applyProtection="0"/>
    <xf numFmtId="164" fontId="18" fillId="0" borderId="0" applyFont="0" applyFill="0" applyBorder="0" applyAlignment="0" applyProtection="0"/>
    <xf numFmtId="0" fontId="4" fillId="0" borderId="0"/>
    <xf numFmtId="0" fontId="4" fillId="0" borderId="0"/>
    <xf numFmtId="0" fontId="4" fillId="0" borderId="0"/>
    <xf numFmtId="164" fontId="18" fillId="0" borderId="0" applyFont="0" applyFill="0" applyBorder="0" applyAlignment="0" applyProtection="0"/>
    <xf numFmtId="164" fontId="18"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91" fillId="0" borderId="0">
      <alignment vertical="top"/>
    </xf>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18" fillId="0" borderId="0"/>
    <xf numFmtId="9" fontId="1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164" fontId="18" fillId="0" borderId="0" applyFont="0" applyFill="0" applyBorder="0" applyAlignment="0" applyProtection="0"/>
    <xf numFmtId="164" fontId="18" fillId="0" borderId="0" applyFont="0" applyFill="0" applyBorder="0" applyAlignment="0" applyProtection="0"/>
    <xf numFmtId="0" fontId="4" fillId="0" borderId="0"/>
    <xf numFmtId="190" fontId="18" fillId="0" borderId="0">
      <alignment vertical="top"/>
    </xf>
    <xf numFmtId="164" fontId="18" fillId="0" borderId="0" applyFont="0" applyFill="0" applyBorder="0" applyAlignment="0" applyProtection="0"/>
    <xf numFmtId="0" fontId="4" fillId="0" borderId="0"/>
    <xf numFmtId="0" fontId="4" fillId="0" borderId="0"/>
    <xf numFmtId="190" fontId="18"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1" fillId="0" borderId="0">
      <alignment vertical="top"/>
    </xf>
    <xf numFmtId="190" fontId="18" fillId="0" borderId="0">
      <alignment vertical="top"/>
    </xf>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164" fontId="18" fillId="0" borderId="0" applyFont="0" applyFill="0" applyBorder="0" applyAlignment="0" applyProtection="0"/>
    <xf numFmtId="0" fontId="4" fillId="0" borderId="0"/>
    <xf numFmtId="0" fontId="4" fillId="0" borderId="0"/>
    <xf numFmtId="164" fontId="18" fillId="0" borderId="0" applyFont="0" applyFill="0" applyBorder="0" applyAlignment="0" applyProtection="0"/>
    <xf numFmtId="164" fontId="18" fillId="0" borderId="0" applyFont="0" applyFill="0" applyBorder="0" applyAlignment="0" applyProtection="0"/>
    <xf numFmtId="0" fontId="4" fillId="0" borderId="0"/>
    <xf numFmtId="164" fontId="1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171" fillId="0" borderId="0" applyNumberForma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163" fillId="0" borderId="0"/>
    <xf numFmtId="164" fontId="18" fillId="0" borderId="0" applyFont="0" applyFill="0" applyBorder="0" applyAlignment="0" applyProtection="0"/>
    <xf numFmtId="0" fontId="4" fillId="0" borderId="0"/>
    <xf numFmtId="0" fontId="4" fillId="0" borderId="0"/>
    <xf numFmtId="0" fontId="4" fillId="0" borderId="0"/>
    <xf numFmtId="190" fontId="18" fillId="0" borderId="0">
      <alignment vertical="top"/>
    </xf>
    <xf numFmtId="0" fontId="4" fillId="0" borderId="0"/>
    <xf numFmtId="0" fontId="4" fillId="0" borderId="0"/>
    <xf numFmtId="164" fontId="18" fillId="0" borderId="0" applyFont="0" applyFill="0" applyBorder="0" applyAlignment="0" applyProtection="0"/>
    <xf numFmtId="0" fontId="18" fillId="0" borderId="0"/>
    <xf numFmtId="164" fontId="18" fillId="0" borderId="0" applyFont="0" applyFill="0" applyBorder="0" applyAlignment="0" applyProtection="0"/>
    <xf numFmtId="164" fontId="18" fillId="0" borderId="0" applyFont="0" applyFill="0" applyBorder="0" applyAlignment="0" applyProtection="0"/>
    <xf numFmtId="0" fontId="4" fillId="0" borderId="0"/>
    <xf numFmtId="0" fontId="4" fillId="0" borderId="0"/>
    <xf numFmtId="0" fontId="4" fillId="0" borderId="0"/>
    <xf numFmtId="164" fontId="18" fillId="0" borderId="0" applyFont="0" applyFill="0" applyBorder="0" applyAlignment="0" applyProtection="0"/>
    <xf numFmtId="164" fontId="18"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11" fillId="0" borderId="0" applyFont="0" applyFill="0" applyBorder="0" applyAlignment="0" applyProtection="0"/>
    <xf numFmtId="190" fontId="18" fillId="0" borderId="0">
      <alignment vertical="top"/>
    </xf>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4" fillId="0" borderId="0"/>
    <xf numFmtId="164" fontId="18" fillId="0" borderId="0" applyFont="0" applyFill="0" applyBorder="0" applyAlignment="0" applyProtection="0"/>
    <xf numFmtId="190" fontId="18" fillId="0" borderId="0"/>
    <xf numFmtId="0" fontId="4" fillId="0" borderId="0"/>
    <xf numFmtId="0" fontId="4" fillId="0" borderId="0"/>
    <xf numFmtId="0" fontId="4" fillId="0" borderId="0"/>
    <xf numFmtId="0" fontId="4" fillId="0" borderId="0"/>
    <xf numFmtId="0" fontId="4" fillId="0" borderId="0"/>
    <xf numFmtId="164" fontId="18" fillId="0" borderId="0" applyFont="0" applyFill="0" applyBorder="0" applyAlignment="0" applyProtection="0"/>
    <xf numFmtId="164" fontId="18" fillId="0" borderId="0" applyFont="0" applyFill="0" applyBorder="0" applyAlignment="0" applyProtection="0"/>
    <xf numFmtId="0" fontId="4" fillId="0" borderId="0"/>
    <xf numFmtId="0" fontId="4" fillId="0" borderId="0"/>
    <xf numFmtId="0" fontId="4" fillId="0" borderId="0"/>
    <xf numFmtId="164" fontId="18" fillId="0" borderId="0" applyFont="0" applyFill="0" applyBorder="0" applyAlignment="0" applyProtection="0"/>
    <xf numFmtId="0" fontId="4" fillId="0" borderId="0"/>
    <xf numFmtId="190" fontId="18" fillId="0" borderId="0">
      <alignment vertical="top"/>
    </xf>
    <xf numFmtId="164" fontId="18" fillId="0" borderId="0" applyFont="0" applyFill="0" applyBorder="0" applyAlignment="0" applyProtection="0"/>
    <xf numFmtId="164" fontId="18" fillId="0" borderId="0" applyFont="0" applyFill="0" applyBorder="0" applyAlignment="0" applyProtection="0"/>
    <xf numFmtId="0" fontId="4" fillId="0" borderId="0"/>
    <xf numFmtId="0" fontId="4" fillId="0" borderId="0"/>
    <xf numFmtId="190" fontId="18" fillId="0" borderId="0">
      <alignment vertical="top"/>
    </xf>
    <xf numFmtId="9" fontId="4" fillId="0" borderId="0" applyFont="0" applyFill="0" applyBorder="0" applyAlignment="0" applyProtection="0"/>
    <xf numFmtId="191" fontId="18" fillId="0" borderId="0" applyFont="0" applyFill="0" applyBorder="0" applyAlignment="0" applyProtection="0"/>
    <xf numFmtId="190" fontId="18" fillId="0" borderId="0">
      <alignment vertical="top"/>
    </xf>
    <xf numFmtId="164" fontId="18" fillId="0" borderId="0" applyFont="0" applyFill="0" applyBorder="0" applyAlignment="0" applyProtection="0"/>
    <xf numFmtId="164" fontId="18" fillId="0" borderId="0" applyFont="0" applyFill="0" applyBorder="0" applyAlignment="0" applyProtection="0"/>
    <xf numFmtId="0" fontId="163" fillId="0" borderId="0"/>
    <xf numFmtId="190" fontId="18" fillId="0" borderId="0">
      <alignment vertical="top"/>
    </xf>
    <xf numFmtId="0" fontId="4" fillId="0" borderId="0"/>
    <xf numFmtId="0" fontId="4" fillId="0" borderId="0"/>
    <xf numFmtId="164" fontId="18" fillId="0" borderId="0" applyFont="0" applyFill="0" applyBorder="0" applyAlignment="0" applyProtection="0"/>
    <xf numFmtId="0" fontId="4" fillId="0" borderId="0"/>
    <xf numFmtId="190" fontId="18" fillId="0" borderId="0">
      <alignment vertical="top"/>
    </xf>
    <xf numFmtId="0" fontId="91" fillId="0" borderId="0">
      <alignment vertical="top"/>
    </xf>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4" fillId="0" borderId="0"/>
    <xf numFmtId="0" fontId="4" fillId="0" borderId="0"/>
    <xf numFmtId="0" fontId="4" fillId="0" borderId="0"/>
    <xf numFmtId="0" fontId="4" fillId="0" borderId="0"/>
    <xf numFmtId="0" fontId="101" fillId="0" borderId="0"/>
    <xf numFmtId="164" fontId="18" fillId="0" borderId="0" applyFont="0" applyFill="0" applyBorder="0" applyAlignment="0" applyProtection="0"/>
    <xf numFmtId="190" fontId="18" fillId="0" borderId="0">
      <alignment vertical="top"/>
    </xf>
    <xf numFmtId="190" fontId="18"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91" fillId="0" borderId="0">
      <alignment vertical="top"/>
    </xf>
    <xf numFmtId="0" fontId="91" fillId="0" borderId="0">
      <alignment vertical="top"/>
    </xf>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164" fontId="18" fillId="0" borderId="0" applyFont="0" applyFill="0" applyBorder="0" applyAlignment="0" applyProtection="0"/>
    <xf numFmtId="0" fontId="4" fillId="0" borderId="0"/>
    <xf numFmtId="0" fontId="4" fillId="0" borderId="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190" fontId="18" fillId="0" borderId="0">
      <alignment vertical="top"/>
    </xf>
    <xf numFmtId="0" fontId="137" fillId="0" borderId="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4" fillId="0" borderId="0"/>
    <xf numFmtId="0" fontId="4" fillId="0" borderId="0"/>
    <xf numFmtId="0" fontId="4" fillId="0" borderId="0"/>
    <xf numFmtId="0" fontId="4" fillId="0" borderId="0"/>
    <xf numFmtId="164" fontId="18" fillId="0" borderId="0" applyFont="0" applyFill="0" applyBorder="0" applyAlignment="0" applyProtection="0"/>
    <xf numFmtId="0" fontId="4" fillId="0" borderId="0"/>
    <xf numFmtId="0" fontId="4" fillId="0" borderId="0"/>
    <xf numFmtId="0" fontId="4" fillId="0" borderId="0"/>
    <xf numFmtId="190" fontId="18" fillId="0" borderId="0">
      <alignment vertical="top"/>
    </xf>
    <xf numFmtId="164" fontId="18" fillId="0" borderId="0" applyFont="0" applyFill="0" applyBorder="0" applyAlignment="0" applyProtection="0"/>
    <xf numFmtId="164" fontId="18" fillId="0" borderId="0" applyFont="0" applyFill="0" applyBorder="0" applyAlignment="0" applyProtection="0"/>
    <xf numFmtId="0" fontId="4" fillId="0" borderId="0"/>
    <xf numFmtId="0" fontId="4" fillId="0" borderId="0"/>
    <xf numFmtId="0" fontId="4" fillId="0" borderId="0"/>
    <xf numFmtId="164" fontId="18" fillId="0" borderId="0" applyFont="0" applyFill="0" applyBorder="0" applyAlignment="0" applyProtection="0"/>
    <xf numFmtId="164" fontId="1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9" fontId="18" fillId="0" borderId="0" applyFont="0" applyFill="0" applyBorder="0" applyAlignment="0" applyProtection="0"/>
    <xf numFmtId="0" fontId="11" fillId="0" borderId="0"/>
    <xf numFmtId="0" fontId="4" fillId="0" borderId="0"/>
    <xf numFmtId="9" fontId="4" fillId="0" borderId="0" applyFont="0" applyFill="0" applyBorder="0" applyAlignment="0" applyProtection="0"/>
    <xf numFmtId="0" fontId="4" fillId="0" borderId="0"/>
    <xf numFmtId="190" fontId="18" fillId="0" borderId="0">
      <alignment vertical="top"/>
    </xf>
    <xf numFmtId="0" fontId="4" fillId="0" borderId="0"/>
    <xf numFmtId="164" fontId="18" fillId="0" borderId="0" applyFont="0" applyFill="0" applyBorder="0" applyAlignment="0" applyProtection="0"/>
    <xf numFmtId="164" fontId="18" fillId="0" borderId="0" applyFont="0" applyFill="0" applyBorder="0" applyAlignment="0" applyProtection="0"/>
    <xf numFmtId="0" fontId="4" fillId="0" borderId="0"/>
    <xf numFmtId="0" fontId="4" fillId="0" borderId="0"/>
    <xf numFmtId="0" fontId="4" fillId="0" borderId="0"/>
    <xf numFmtId="164" fontId="18" fillId="0" borderId="0" applyFont="0" applyFill="0" applyBorder="0" applyAlignment="0" applyProtection="0"/>
    <xf numFmtId="9" fontId="4" fillId="0" borderId="0" applyFont="0" applyFill="0" applyBorder="0" applyAlignment="0" applyProtection="0"/>
    <xf numFmtId="190" fontId="18" fillId="0" borderId="0">
      <alignment vertical="top"/>
    </xf>
    <xf numFmtId="164" fontId="18" fillId="0" borderId="0" applyFont="0" applyFill="0" applyBorder="0" applyAlignment="0" applyProtection="0"/>
    <xf numFmtId="164" fontId="18" fillId="0" borderId="0" applyFont="0" applyFill="0" applyBorder="0" applyAlignment="0" applyProtection="0"/>
    <xf numFmtId="0" fontId="4" fillId="0" borderId="0"/>
    <xf numFmtId="0" fontId="4" fillId="0" borderId="0"/>
    <xf numFmtId="0" fontId="4" fillId="0" borderId="0"/>
    <xf numFmtId="0" fontId="4" fillId="0" borderId="0"/>
    <xf numFmtId="164" fontId="18" fillId="0" borderId="0" applyFont="0" applyFill="0" applyBorder="0" applyAlignment="0" applyProtection="0"/>
    <xf numFmtId="0" fontId="4" fillId="0" borderId="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4" fillId="0" borderId="0"/>
    <xf numFmtId="0" fontId="4" fillId="0" borderId="0"/>
    <xf numFmtId="190" fontId="18" fillId="0" borderId="0">
      <alignment vertical="top"/>
    </xf>
    <xf numFmtId="190" fontId="18" fillId="0" borderId="0">
      <alignment vertical="top"/>
    </xf>
    <xf numFmtId="0" fontId="11" fillId="0" borderId="0"/>
    <xf numFmtId="164" fontId="18" fillId="0" borderId="0" applyFont="0" applyFill="0" applyBorder="0" applyAlignment="0" applyProtection="0"/>
    <xf numFmtId="190" fontId="18" fillId="0" borderId="0">
      <alignment vertical="top"/>
    </xf>
    <xf numFmtId="0" fontId="4" fillId="0" borderId="0"/>
    <xf numFmtId="190" fontId="8" fillId="0" borderId="0"/>
    <xf numFmtId="0" fontId="4" fillId="0" borderId="0"/>
    <xf numFmtId="164" fontId="18" fillId="0" borderId="0" applyFont="0" applyFill="0" applyBorder="0" applyAlignment="0" applyProtection="0"/>
    <xf numFmtId="164" fontId="18" fillId="0" borderId="0" applyFont="0" applyFill="0" applyBorder="0" applyAlignment="0" applyProtection="0"/>
    <xf numFmtId="0" fontId="4" fillId="0" borderId="0"/>
    <xf numFmtId="164" fontId="18" fillId="0" borderId="0" applyFont="0" applyFill="0" applyBorder="0" applyAlignment="0" applyProtection="0"/>
    <xf numFmtId="190" fontId="18" fillId="0" borderId="0">
      <alignment vertical="top"/>
    </xf>
    <xf numFmtId="9" fontId="4" fillId="0" borderId="0" applyFont="0" applyFill="0" applyBorder="0" applyAlignment="0" applyProtection="0"/>
    <xf numFmtId="0" fontId="4" fillId="0" borderId="0"/>
    <xf numFmtId="0" fontId="4" fillId="0" borderId="0"/>
    <xf numFmtId="0" fontId="4" fillId="0" borderId="0"/>
    <xf numFmtId="164" fontId="18"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190" fontId="18" fillId="0" borderId="0">
      <alignment vertical="top"/>
    </xf>
    <xf numFmtId="190" fontId="18" fillId="0" borderId="0">
      <alignment vertical="top"/>
    </xf>
    <xf numFmtId="0" fontId="4" fillId="0" borderId="0"/>
    <xf numFmtId="9" fontId="18" fillId="0" borderId="0" applyFont="0" applyFill="0" applyBorder="0" applyAlignment="0" applyProtection="0"/>
    <xf numFmtId="0" fontId="4" fillId="0" borderId="0"/>
    <xf numFmtId="164" fontId="18" fillId="0" borderId="0" applyFont="0" applyFill="0" applyBorder="0" applyAlignment="0" applyProtection="0"/>
    <xf numFmtId="190" fontId="18" fillId="0" borderId="0">
      <alignment vertical="top"/>
    </xf>
    <xf numFmtId="190" fontId="18" fillId="0" borderId="0">
      <alignment vertical="top"/>
    </xf>
    <xf numFmtId="0" fontId="4" fillId="0" borderId="0"/>
    <xf numFmtId="164" fontId="18" fillId="0" borderId="0" applyFont="0" applyFill="0" applyBorder="0" applyAlignment="0" applyProtection="0"/>
    <xf numFmtId="0" fontId="91" fillId="0" borderId="0"/>
    <xf numFmtId="164" fontId="18"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190" fontId="18" fillId="0" borderId="0">
      <alignment vertical="top"/>
    </xf>
    <xf numFmtId="164" fontId="18" fillId="0" borderId="0" applyFont="0" applyFill="0" applyBorder="0" applyAlignment="0" applyProtection="0"/>
    <xf numFmtId="0" fontId="4" fillId="0" borderId="0"/>
    <xf numFmtId="0" fontId="18" fillId="0" borderId="0"/>
    <xf numFmtId="164" fontId="18" fillId="0" borderId="0" applyFont="0" applyFill="0" applyBorder="0" applyAlignment="0" applyProtection="0"/>
    <xf numFmtId="164" fontId="18" fillId="0" borderId="0" applyFont="0" applyFill="0" applyBorder="0" applyAlignment="0" applyProtection="0"/>
    <xf numFmtId="190" fontId="18" fillId="0" borderId="0">
      <alignment vertical="top"/>
    </xf>
    <xf numFmtId="9" fontId="4" fillId="0" borderId="0" applyFont="0" applyFill="0" applyBorder="0" applyAlignment="0" applyProtection="0"/>
    <xf numFmtId="0" fontId="4" fillId="0" borderId="0"/>
    <xf numFmtId="0" fontId="4" fillId="0" borderId="0"/>
    <xf numFmtId="0" fontId="4" fillId="0" borderId="0"/>
    <xf numFmtId="164" fontId="18" fillId="0" borderId="0" applyFont="0" applyFill="0" applyBorder="0" applyAlignment="0" applyProtection="0"/>
    <xf numFmtId="0" fontId="8" fillId="0" borderId="0">
      <alignment vertical="top"/>
    </xf>
    <xf numFmtId="0" fontId="4" fillId="0" borderId="0"/>
    <xf numFmtId="0" fontId="4" fillId="0" borderId="0"/>
    <xf numFmtId="190" fontId="18" fillId="0" borderId="0">
      <alignment vertical="top"/>
    </xf>
    <xf numFmtId="190" fontId="18" fillId="0" borderId="0">
      <alignment vertical="top"/>
    </xf>
    <xf numFmtId="0" fontId="4" fillId="0" borderId="0"/>
    <xf numFmtId="0" fontId="4" fillId="0" borderId="0"/>
    <xf numFmtId="0" fontId="4" fillId="0" borderId="0"/>
    <xf numFmtId="190" fontId="18" fillId="0" borderId="0">
      <alignment vertical="top"/>
    </xf>
    <xf numFmtId="0" fontId="4" fillId="0" borderId="0"/>
    <xf numFmtId="191"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90" fontId="18" fillId="0" borderId="0">
      <alignment vertical="top"/>
    </xf>
    <xf numFmtId="0" fontId="4" fillId="0" borderId="0"/>
    <xf numFmtId="0" fontId="4" fillId="0" borderId="0"/>
    <xf numFmtId="0" fontId="4" fillId="0" borderId="0"/>
    <xf numFmtId="0" fontId="4" fillId="0" borderId="0"/>
    <xf numFmtId="164" fontId="18" fillId="0" borderId="0" applyFont="0" applyFill="0" applyBorder="0" applyAlignment="0" applyProtection="0"/>
    <xf numFmtId="190" fontId="18" fillId="0" borderId="0">
      <alignment vertical="top"/>
    </xf>
    <xf numFmtId="0" fontId="4" fillId="0" borderId="0"/>
    <xf numFmtId="0" fontId="4" fillId="0" borderId="0"/>
    <xf numFmtId="0" fontId="101" fillId="0" borderId="0"/>
    <xf numFmtId="0" fontId="11" fillId="0" borderId="0"/>
    <xf numFmtId="0" fontId="4" fillId="0" borderId="0"/>
    <xf numFmtId="0" fontId="4" fillId="0" borderId="0"/>
    <xf numFmtId="164" fontId="18" fillId="0" borderId="0" applyFont="0" applyFill="0" applyBorder="0" applyAlignment="0" applyProtection="0"/>
    <xf numFmtId="0" fontId="163" fillId="0" borderId="0"/>
    <xf numFmtId="0" fontId="4" fillId="0" borderId="0"/>
    <xf numFmtId="164" fontId="18" fillId="0" borderId="0" applyFont="0" applyFill="0" applyBorder="0" applyAlignment="0" applyProtection="0"/>
    <xf numFmtId="164" fontId="18" fillId="0" borderId="0" applyFont="0" applyFill="0" applyBorder="0" applyAlignment="0" applyProtection="0"/>
    <xf numFmtId="0" fontId="4" fillId="0" borderId="0"/>
    <xf numFmtId="0" fontId="4" fillId="0" borderId="0"/>
    <xf numFmtId="190" fontId="18" fillId="0" borderId="0">
      <alignment vertical="top"/>
    </xf>
    <xf numFmtId="0" fontId="4" fillId="0" borderId="0"/>
    <xf numFmtId="0" fontId="4" fillId="0" borderId="0"/>
    <xf numFmtId="0" fontId="4" fillId="0" borderId="0"/>
    <xf numFmtId="190" fontId="18" fillId="0" borderId="0">
      <alignment vertical="top"/>
    </xf>
    <xf numFmtId="164" fontId="18" fillId="0" borderId="0" applyFont="0" applyFill="0" applyBorder="0" applyAlignment="0" applyProtection="0"/>
    <xf numFmtId="0" fontId="4" fillId="0" borderId="0"/>
    <xf numFmtId="0" fontId="4" fillId="0" borderId="0"/>
    <xf numFmtId="190" fontId="18" fillId="0" borderId="0">
      <alignment vertical="top"/>
    </xf>
    <xf numFmtId="164" fontId="18" fillId="0" borderId="0" applyFont="0" applyFill="0" applyBorder="0" applyAlignment="0" applyProtection="0"/>
    <xf numFmtId="0" fontId="4" fillId="0" borderId="0"/>
    <xf numFmtId="0" fontId="4" fillId="0" borderId="0"/>
    <xf numFmtId="191" fontId="18"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0" fontId="4" fillId="0" borderId="0"/>
    <xf numFmtId="164" fontId="18"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160" fillId="100" borderId="0" applyNumberFormat="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0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8" fillId="0" borderId="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44" fontId="4" fillId="0" borderId="0" applyFont="0" applyFill="0" applyBorder="0" applyAlignment="0" applyProtection="0"/>
    <xf numFmtId="0" fontId="162" fillId="72" borderId="0" applyNumberFormat="0" applyBorder="0" applyAlignment="0" applyProtection="0"/>
    <xf numFmtId="0" fontId="8" fillId="0" borderId="0">
      <alignment vertical="top"/>
    </xf>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8" fillId="0" borderId="0">
      <alignment vertical="top"/>
    </xf>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11" fillId="0" borderId="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4" fontId="18" fillId="0" borderId="53" applyAlignment="0"/>
    <xf numFmtId="4" fontId="18" fillId="0" borderId="53" applyAlignment="0"/>
    <xf numFmtId="4" fontId="18" fillId="0" borderId="53" applyAlignment="0"/>
    <xf numFmtId="4" fontId="18" fillId="0" borderId="53" applyAlignment="0"/>
    <xf numFmtId="4" fontId="18" fillId="0" borderId="53" applyAlignment="0"/>
    <xf numFmtId="4" fontId="18" fillId="0" borderId="53" applyAlignment="0"/>
    <xf numFmtId="4" fontId="18" fillId="0" borderId="53" applyAlignment="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0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8" fillId="0" borderId="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0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8" fillId="0" borderId="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44" fontId="137"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0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8" fillId="0" borderId="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0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8" fillId="0" borderId="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44" fontId="137" fillId="0" borderId="0" applyFont="0" applyFill="0" applyBorder="0" applyAlignment="0" applyProtection="0"/>
    <xf numFmtId="164" fontId="11" fillId="0" borderId="0" applyFont="0" applyFill="0" applyBorder="0" applyAlignment="0" applyProtection="0"/>
    <xf numFmtId="164" fontId="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0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8" fillId="0" borderId="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0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8" fillId="0" borderId="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0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44" fontId="4"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44" fontId="4"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0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8" fillId="0" borderId="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44" fontId="137" fillId="0" borderId="0" applyFont="0" applyFill="0" applyBorder="0" applyAlignment="0" applyProtection="0"/>
    <xf numFmtId="164" fontId="18"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0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8" fillId="0" borderId="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0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8" fillId="0" borderId="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44" fontId="137" fillId="0" borderId="0" applyFont="0" applyFill="0" applyBorder="0" applyAlignment="0" applyProtection="0"/>
    <xf numFmtId="164" fontId="11" fillId="0" borderId="0" applyFont="0" applyFill="0" applyBorder="0" applyAlignment="0" applyProtection="0"/>
    <xf numFmtId="164" fontId="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0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8" fillId="0" borderId="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0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8" fillId="0" borderId="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44" fontId="4"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44" fontId="4" fillId="0" borderId="0" applyFont="0" applyFill="0" applyBorder="0" applyAlignment="0" applyProtection="0"/>
    <xf numFmtId="164" fontId="18"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0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8" fillId="0" borderId="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44" fontId="4"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18" fillId="0" borderId="0"/>
    <xf numFmtId="0" fontId="11" fillId="0" borderId="0"/>
    <xf numFmtId="167" fontId="8" fillId="0" borderId="0" applyFont="0" applyFill="0" applyBorder="0" applyAlignment="0" applyProtection="0"/>
    <xf numFmtId="0" fontId="11" fillId="66" borderId="0" applyNumberFormat="0" applyBorder="0" applyAlignment="0" applyProtection="0"/>
    <xf numFmtId="168" fontId="11" fillId="0" borderId="0" applyFont="0" applyFill="0" applyBorder="0" applyAlignment="0" applyProtection="0"/>
    <xf numFmtId="167" fontId="11" fillId="0" borderId="0" applyFont="0" applyFill="0" applyBorder="0" applyAlignment="0" applyProtection="0"/>
    <xf numFmtId="0" fontId="8" fillId="0" borderId="0"/>
  </cellStyleXfs>
  <cellXfs count="582">
    <xf numFmtId="0" fontId="0" fillId="0" borderId="0" xfId="0"/>
    <xf numFmtId="0" fontId="6" fillId="0" borderId="0" xfId="1" applyFont="1" applyFill="1" applyAlignment="1" applyProtection="1">
      <alignment horizontal="left" vertical="top" wrapText="1"/>
    </xf>
    <xf numFmtId="44" fontId="7" fillId="0" borderId="0" xfId="0" applyNumberFormat="1" applyFont="1" applyFill="1" applyBorder="1" applyAlignment="1" applyProtection="1">
      <alignment horizontal="right"/>
    </xf>
    <xf numFmtId="49" fontId="7" fillId="0" borderId="0" xfId="0" applyNumberFormat="1" applyFont="1" applyFill="1" applyBorder="1" applyAlignment="1" applyProtection="1"/>
    <xf numFmtId="44" fontId="6" fillId="0" borderId="0" xfId="0" applyNumberFormat="1" applyFont="1" applyFill="1" applyBorder="1" applyAlignment="1" applyProtection="1">
      <alignment horizontal="right"/>
    </xf>
    <xf numFmtId="49" fontId="6" fillId="0" borderId="0" xfId="0" applyNumberFormat="1" applyFont="1" applyFill="1" applyBorder="1" applyAlignment="1" applyProtection="1">
      <alignment horizontal="left"/>
    </xf>
    <xf numFmtId="4" fontId="6" fillId="0" borderId="0" xfId="0" applyNumberFormat="1" applyFont="1" applyFill="1" applyAlignment="1" applyProtection="1">
      <alignment horizontal="right" wrapText="1"/>
    </xf>
    <xf numFmtId="0" fontId="7" fillId="0" borderId="0" xfId="0" applyFont="1" applyFill="1" applyAlignment="1" applyProtection="1">
      <alignment vertical="top" wrapText="1"/>
    </xf>
    <xf numFmtId="44" fontId="7" fillId="0" borderId="0" xfId="0" applyNumberFormat="1" applyFont="1" applyFill="1" applyBorder="1" applyAlignment="1" applyProtection="1">
      <alignment horizontal="right" wrapText="1"/>
    </xf>
    <xf numFmtId="49" fontId="16" fillId="0" borderId="0" xfId="0" applyNumberFormat="1" applyFont="1" applyFill="1" applyBorder="1" applyAlignment="1" applyProtection="1">
      <alignment vertical="top" wrapText="1"/>
    </xf>
    <xf numFmtId="0" fontId="16" fillId="0" borderId="0" xfId="0" applyFont="1" applyFill="1" applyBorder="1" applyAlignment="1" applyProtection="1">
      <alignment horizontal="right" wrapText="1"/>
    </xf>
    <xf numFmtId="4" fontId="16" fillId="0" borderId="0" xfId="2" applyNumberFormat="1" applyFont="1" applyFill="1" applyBorder="1" applyAlignment="1" applyProtection="1">
      <alignment horizontal="right" wrapText="1"/>
    </xf>
    <xf numFmtId="0" fontId="7" fillId="0" borderId="0" xfId="0" applyFont="1" applyFill="1" applyBorder="1" applyAlignment="1" applyProtection="1">
      <alignment horizontal="left" vertical="top" wrapText="1"/>
    </xf>
    <xf numFmtId="49" fontId="7" fillId="0" borderId="0" xfId="0" applyNumberFormat="1" applyFont="1" applyFill="1" applyBorder="1" applyAlignment="1" applyProtection="1">
      <alignment horizontal="left" vertical="top" wrapText="1"/>
    </xf>
    <xf numFmtId="0" fontId="6" fillId="0" borderId="0" xfId="0" applyFont="1" applyFill="1" applyBorder="1" applyAlignment="1" applyProtection="1">
      <alignment horizontal="left" vertical="top" wrapText="1"/>
    </xf>
    <xf numFmtId="44" fontId="6" fillId="0" borderId="0" xfId="3" applyNumberFormat="1" applyFont="1" applyFill="1" applyBorder="1" applyAlignment="1" applyProtection="1">
      <alignment horizontal="right" wrapText="1"/>
    </xf>
    <xf numFmtId="0" fontId="6" fillId="0" borderId="0" xfId="0" applyFont="1" applyFill="1" applyAlignment="1" applyProtection="1">
      <alignment vertical="top"/>
    </xf>
    <xf numFmtId="49" fontId="6" fillId="0" borderId="0" xfId="0" applyNumberFormat="1" applyFont="1" applyFill="1" applyAlignment="1" applyProtection="1">
      <alignment horizontal="left" vertical="top" wrapText="1"/>
    </xf>
    <xf numFmtId="170" fontId="7" fillId="0" borderId="0" xfId="2" applyNumberFormat="1" applyFont="1" applyFill="1" applyBorder="1" applyAlignment="1" applyProtection="1">
      <alignment horizontal="right" wrapText="1"/>
    </xf>
    <xf numFmtId="4" fontId="7" fillId="0" borderId="0" xfId="0" applyNumberFormat="1" applyFont="1" applyFill="1" applyBorder="1" applyAlignment="1" applyProtection="1">
      <alignment horizontal="right" wrapText="1"/>
    </xf>
    <xf numFmtId="49" fontId="6" fillId="0" borderId="0" xfId="783" applyNumberFormat="1" applyFont="1" applyFill="1" applyBorder="1" applyAlignment="1" applyProtection="1">
      <alignment horizontal="left" vertical="top"/>
    </xf>
    <xf numFmtId="0" fontId="6" fillId="0" borderId="0" xfId="783" applyFont="1" applyFill="1" applyBorder="1" applyAlignment="1" applyProtection="1">
      <alignment horizontal="right"/>
    </xf>
    <xf numFmtId="49" fontId="6" fillId="0" borderId="0" xfId="83" applyNumberFormat="1" applyFont="1" applyFill="1" applyAlignment="1" applyProtection="1">
      <alignment vertical="top" wrapText="1"/>
    </xf>
    <xf numFmtId="49" fontId="7" fillId="0" borderId="16" xfId="83" applyNumberFormat="1" applyFont="1" applyFill="1" applyBorder="1" applyAlignment="1" applyProtection="1">
      <alignment horizontal="left" vertical="top" wrapText="1"/>
    </xf>
    <xf numFmtId="0" fontId="7" fillId="0" borderId="16" xfId="83" applyFont="1" applyFill="1" applyBorder="1" applyAlignment="1" applyProtection="1">
      <alignment horizontal="right" wrapText="1"/>
    </xf>
    <xf numFmtId="0" fontId="7" fillId="0" borderId="17" xfId="83" applyFont="1" applyFill="1" applyBorder="1" applyAlignment="1" applyProtection="1">
      <alignment horizontal="right" wrapText="1"/>
    </xf>
    <xf numFmtId="0" fontId="6" fillId="0" borderId="0" xfId="0" applyFont="1" applyFill="1" applyBorder="1" applyAlignment="1" applyProtection="1">
      <alignment horizontal="right" vertical="top" wrapText="1"/>
    </xf>
    <xf numFmtId="0" fontId="6" fillId="0" borderId="0" xfId="0" applyFont="1" applyFill="1" applyBorder="1" applyAlignment="1" applyProtection="1">
      <alignment vertical="top"/>
    </xf>
    <xf numFmtId="4" fontId="6" fillId="0" borderId="0" xfId="2" applyNumberFormat="1" applyFont="1" applyFill="1" applyAlignment="1" applyProtection="1">
      <alignment horizontal="right" wrapText="1"/>
    </xf>
    <xf numFmtId="44" fontId="7" fillId="0" borderId="0" xfId="3" applyNumberFormat="1" applyFont="1" applyFill="1" applyBorder="1" applyAlignment="1" applyProtection="1">
      <alignment horizontal="right"/>
    </xf>
    <xf numFmtId="4" fontId="7" fillId="0" borderId="0" xfId="2" applyNumberFormat="1" applyFont="1" applyFill="1" applyAlignment="1" applyProtection="1">
      <alignment horizontal="right"/>
    </xf>
    <xf numFmtId="0" fontId="7" fillId="0" borderId="0" xfId="0" applyFont="1" applyFill="1" applyBorder="1" applyAlignment="1" applyProtection="1">
      <alignment vertical="top"/>
    </xf>
    <xf numFmtId="44" fontId="55" fillId="0" borderId="0" xfId="0" applyNumberFormat="1" applyFont="1" applyFill="1" applyBorder="1" applyAlignment="1" applyProtection="1">
      <alignment horizontal="right"/>
    </xf>
    <xf numFmtId="49" fontId="55" fillId="0" borderId="0" xfId="0" applyNumberFormat="1" applyFont="1" applyFill="1" applyBorder="1" applyAlignment="1" applyProtection="1"/>
    <xf numFmtId="0" fontId="55" fillId="0" borderId="0" xfId="0" applyNumberFormat="1" applyFont="1" applyFill="1" applyBorder="1" applyAlignment="1" applyProtection="1">
      <alignment vertical="top"/>
    </xf>
    <xf numFmtId="49" fontId="55" fillId="0" borderId="0" xfId="0" applyNumberFormat="1" applyFont="1" applyFill="1" applyBorder="1" applyAlignment="1" applyProtection="1">
      <alignment horizontal="left"/>
    </xf>
    <xf numFmtId="4" fontId="55" fillId="0" borderId="0" xfId="0" applyNumberFormat="1" applyFont="1" applyFill="1" applyBorder="1" applyAlignment="1" applyProtection="1">
      <alignment horizontal="left"/>
    </xf>
    <xf numFmtId="0" fontId="56" fillId="0" borderId="0" xfId="0" applyNumberFormat="1" applyFont="1" applyFill="1" applyBorder="1" applyProtection="1"/>
    <xf numFmtId="4" fontId="6" fillId="0" borderId="0" xfId="0" applyNumberFormat="1" applyFont="1" applyFill="1" applyBorder="1" applyProtection="1"/>
    <xf numFmtId="0" fontId="6" fillId="0" borderId="0" xfId="0" applyFont="1" applyFill="1" applyBorder="1" applyAlignment="1" applyProtection="1">
      <alignment horizontal="left" vertical="top" wrapText="1"/>
      <protection locked="0"/>
    </xf>
    <xf numFmtId="49" fontId="6" fillId="0" borderId="0" xfId="0" applyNumberFormat="1" applyFont="1" applyFill="1" applyBorder="1" applyAlignment="1" applyProtection="1">
      <alignment horizontal="right" vertical="top"/>
    </xf>
    <xf numFmtId="4" fontId="7" fillId="0" borderId="0" xfId="2" applyNumberFormat="1" applyFont="1" applyFill="1" applyBorder="1" applyAlignment="1" applyProtection="1">
      <alignment horizontal="right"/>
    </xf>
    <xf numFmtId="4" fontId="6" fillId="0" borderId="0" xfId="2" applyNumberFormat="1" applyFont="1" applyFill="1" applyBorder="1" applyAlignment="1" applyProtection="1">
      <alignment horizontal="right"/>
    </xf>
    <xf numFmtId="0" fontId="9" fillId="0" borderId="0" xfId="0" applyFont="1" applyFill="1" applyBorder="1" applyAlignment="1" applyProtection="1">
      <alignment horizontal="left" vertical="top"/>
    </xf>
    <xf numFmtId="49" fontId="10" fillId="0" borderId="0" xfId="0" applyNumberFormat="1" applyFont="1" applyFill="1" applyBorder="1" applyAlignment="1" applyProtection="1">
      <alignment horizontal="left" vertical="top"/>
    </xf>
    <xf numFmtId="0" fontId="9" fillId="0" borderId="0" xfId="0" applyFont="1" applyFill="1" applyBorder="1" applyAlignment="1" applyProtection="1">
      <alignment vertical="top" wrapText="1"/>
    </xf>
    <xf numFmtId="0" fontId="10" fillId="0" borderId="0" xfId="0" applyFont="1" applyFill="1" applyBorder="1" applyAlignment="1" applyProtection="1">
      <alignment horizontal="right"/>
    </xf>
    <xf numFmtId="4" fontId="10" fillId="0" borderId="0" xfId="0" applyNumberFormat="1" applyFont="1" applyFill="1" applyBorder="1" applyAlignment="1" applyProtection="1">
      <alignment horizontal="right" wrapText="1"/>
    </xf>
    <xf numFmtId="49" fontId="102" fillId="0" borderId="0" xfId="0" applyNumberFormat="1" applyFont="1" applyFill="1" applyBorder="1" applyAlignment="1" applyProtection="1">
      <alignment vertical="top"/>
    </xf>
    <xf numFmtId="0" fontId="102" fillId="0" borderId="0" xfId="0" applyFont="1" applyFill="1" applyBorder="1" applyAlignment="1" applyProtection="1">
      <alignment horizontal="right" wrapText="1"/>
    </xf>
    <xf numFmtId="4" fontId="102" fillId="0" borderId="0" xfId="2" applyNumberFormat="1" applyFont="1" applyFill="1" applyBorder="1" applyAlignment="1" applyProtection="1">
      <alignment horizontal="center" wrapText="1"/>
    </xf>
    <xf numFmtId="44" fontId="16" fillId="0" borderId="0" xfId="3" applyNumberFormat="1" applyFont="1" applyFill="1" applyBorder="1" applyAlignment="1" applyProtection="1">
      <alignment horizontal="right" wrapText="1"/>
    </xf>
    <xf numFmtId="49" fontId="6" fillId="0" borderId="0" xfId="0" applyNumberFormat="1" applyFont="1" applyFill="1" applyBorder="1" applyProtection="1"/>
    <xf numFmtId="49" fontId="103" fillId="0" borderId="0" xfId="0" applyNumberFormat="1" applyFont="1" applyFill="1" applyBorder="1" applyAlignment="1" applyProtection="1">
      <alignment vertical="top" wrapText="1"/>
    </xf>
    <xf numFmtId="0" fontId="6" fillId="0" borderId="0" xfId="256" applyFont="1" applyFill="1" applyBorder="1" applyAlignment="1" applyProtection="1">
      <alignment horizontal="left" vertical="top" wrapText="1"/>
    </xf>
    <xf numFmtId="170" fontId="6" fillId="0" borderId="0" xfId="2" applyNumberFormat="1" applyFont="1" applyFill="1" applyBorder="1" applyAlignment="1" applyProtection="1">
      <alignment horizontal="right" wrapText="1"/>
    </xf>
    <xf numFmtId="170" fontId="7" fillId="0" borderId="0" xfId="0" applyNumberFormat="1" applyFont="1" applyFill="1" applyBorder="1" applyAlignment="1" applyProtection="1">
      <alignment horizontal="right" wrapText="1"/>
    </xf>
    <xf numFmtId="170" fontId="6" fillId="0" borderId="0" xfId="0" applyNumberFormat="1" applyFont="1" applyFill="1" applyBorder="1" applyAlignment="1" applyProtection="1">
      <alignment horizontal="right" wrapText="1"/>
    </xf>
    <xf numFmtId="0" fontId="6" fillId="0" borderId="0" xfId="0" applyNumberFormat="1" applyFont="1" applyFill="1" applyBorder="1" applyAlignment="1" applyProtection="1">
      <alignment vertical="top" wrapText="1"/>
    </xf>
    <xf numFmtId="0" fontId="104" fillId="0" borderId="0" xfId="0" applyFont="1" applyFill="1" applyBorder="1" applyAlignment="1" applyProtection="1">
      <alignment vertical="top" wrapText="1"/>
    </xf>
    <xf numFmtId="0" fontId="104" fillId="0" borderId="0" xfId="0" applyFont="1" applyFill="1" applyBorder="1" applyAlignment="1" applyProtection="1">
      <alignment horizontal="right"/>
    </xf>
    <xf numFmtId="170" fontId="104" fillId="0" borderId="0" xfId="0" applyNumberFormat="1" applyFont="1" applyFill="1" applyBorder="1" applyAlignment="1" applyProtection="1">
      <alignment horizontal="right" wrapText="1"/>
    </xf>
    <xf numFmtId="49" fontId="104" fillId="0" borderId="0" xfId="0" applyNumberFormat="1" applyFont="1" applyFill="1" applyBorder="1" applyAlignment="1" applyProtection="1">
      <alignment horizontal="left" vertical="top"/>
    </xf>
    <xf numFmtId="0" fontId="7" fillId="0" borderId="0" xfId="83" applyFont="1" applyFill="1" applyAlignment="1" applyProtection="1">
      <alignment horizontal="left" vertical="top" wrapText="1"/>
      <protection locked="0"/>
    </xf>
    <xf numFmtId="0" fontId="6" fillId="0" borderId="0" xfId="83" applyFont="1" applyFill="1" applyBorder="1" applyAlignment="1" applyProtection="1">
      <alignment horizontal="left" vertical="top" wrapText="1"/>
      <protection locked="0"/>
    </xf>
    <xf numFmtId="0" fontId="7" fillId="0" borderId="0" xfId="83" applyFont="1" applyFill="1" applyBorder="1" applyAlignment="1" applyProtection="1">
      <alignment horizontal="left" vertical="top" wrapText="1"/>
      <protection locked="0"/>
    </xf>
    <xf numFmtId="0" fontId="58" fillId="0" borderId="0" xfId="0" applyFont="1" applyAlignment="1" applyProtection="1">
      <alignment horizontal="left" vertical="top" wrapText="1"/>
      <protection locked="0"/>
    </xf>
    <xf numFmtId="0" fontId="7" fillId="0" borderId="0" xfId="0" applyFont="1" applyFill="1" applyAlignment="1" applyProtection="1">
      <alignment horizontal="left" vertical="top" wrapText="1"/>
      <protection locked="0"/>
    </xf>
    <xf numFmtId="4" fontId="6" fillId="0" borderId="0" xfId="83" applyNumberFormat="1" applyFont="1" applyFill="1" applyAlignment="1" applyProtection="1">
      <alignment horizontal="right"/>
      <protection locked="0"/>
    </xf>
    <xf numFmtId="0" fontId="7" fillId="0" borderId="0" xfId="0" applyFont="1" applyFill="1" applyBorder="1" applyAlignment="1" applyProtection="1">
      <alignment horizontal="left" vertical="top" wrapText="1"/>
      <protection locked="0"/>
    </xf>
    <xf numFmtId="0" fontId="9" fillId="0" borderId="0" xfId="0" applyFont="1" applyFill="1" applyAlignment="1" applyProtection="1">
      <alignment horizontal="left" vertical="top"/>
    </xf>
    <xf numFmtId="169" fontId="7" fillId="0" borderId="0" xfId="4" applyNumberFormat="1" applyFont="1" applyFill="1" applyBorder="1" applyAlignment="1" applyProtection="1">
      <alignment horizontal="center" vertical="center" wrapText="1"/>
    </xf>
    <xf numFmtId="44" fontId="15" fillId="0" borderId="0" xfId="5" applyNumberFormat="1" applyFont="1" applyFill="1" applyBorder="1" applyAlignment="1" applyProtection="1">
      <alignment horizontal="right" wrapText="1"/>
    </xf>
    <xf numFmtId="49" fontId="7" fillId="0" borderId="2" xfId="0" applyNumberFormat="1" applyFont="1" applyFill="1" applyBorder="1" applyAlignment="1" applyProtection="1">
      <alignment horizontal="left" vertical="top" wrapText="1"/>
    </xf>
    <xf numFmtId="0" fontId="34" fillId="0" borderId="0" xfId="0" applyFont="1" applyProtection="1">
      <protection locked="0"/>
    </xf>
    <xf numFmtId="0" fontId="6" fillId="0" borderId="0" xfId="9" applyFont="1" applyFill="1" applyBorder="1" applyAlignment="1" applyProtection="1">
      <alignment horizontal="left" vertical="top" wrapText="1"/>
    </xf>
    <xf numFmtId="0" fontId="6" fillId="0" borderId="0" xfId="783" applyFont="1" applyFill="1" applyAlignment="1" applyProtection="1">
      <alignment horizontal="left" vertical="top" wrapText="1"/>
    </xf>
    <xf numFmtId="0" fontId="53" fillId="23" borderId="14" xfId="83" applyNumberFormat="1" applyFont="1" applyFill="1" applyBorder="1" applyAlignment="1" applyProtection="1">
      <alignment vertical="top"/>
    </xf>
    <xf numFmtId="49" fontId="53" fillId="23" borderId="14" xfId="83" applyNumberFormat="1" applyFont="1" applyFill="1" applyBorder="1" applyAlignment="1" applyProtection="1"/>
    <xf numFmtId="49" fontId="53" fillId="23" borderId="14" xfId="83" applyNumberFormat="1" applyFont="1" applyFill="1" applyBorder="1" applyAlignment="1" applyProtection="1">
      <alignment horizontal="left"/>
    </xf>
    <xf numFmtId="175" fontId="7" fillId="0" borderId="0" xfId="83" applyNumberFormat="1" applyFont="1" applyFill="1" applyBorder="1" applyAlignment="1" applyProtection="1">
      <alignment horizontal="right" wrapText="1"/>
    </xf>
    <xf numFmtId="178" fontId="7" fillId="0" borderId="0" xfId="786" applyNumberFormat="1" applyFont="1" applyFill="1" applyBorder="1" applyAlignment="1" applyProtection="1">
      <alignment wrapText="1"/>
    </xf>
    <xf numFmtId="175" fontId="16" fillId="0" borderId="0" xfId="785" applyNumberFormat="1" applyFont="1" applyFill="1" applyBorder="1" applyAlignment="1" applyProtection="1">
      <alignment horizontal="right" wrapText="1"/>
    </xf>
    <xf numFmtId="49" fontId="6" fillId="0" borderId="0" xfId="83" applyNumberFormat="1" applyFont="1" applyFill="1" applyBorder="1" applyAlignment="1" applyProtection="1">
      <alignment horizontal="left" vertical="top"/>
    </xf>
    <xf numFmtId="0" fontId="16" fillId="0" borderId="0" xfId="83" applyFont="1" applyFill="1" applyBorder="1" applyAlignment="1" applyProtection="1">
      <alignment horizontal="right" wrapText="1"/>
    </xf>
    <xf numFmtId="49" fontId="6" fillId="0" borderId="0" xfId="83" applyNumberFormat="1" applyFont="1" applyAlignment="1" applyProtection="1">
      <alignment horizontal="left" vertical="top"/>
    </xf>
    <xf numFmtId="0" fontId="6" fillId="0" borderId="0" xfId="83" applyFont="1" applyAlignment="1" applyProtection="1">
      <alignment horizontal="right"/>
    </xf>
    <xf numFmtId="181" fontId="7" fillId="0" borderId="0" xfId="791" applyNumberFormat="1" applyFont="1" applyFill="1" applyBorder="1" applyAlignment="1" applyProtection="1">
      <alignment horizontal="right" wrapText="1"/>
    </xf>
    <xf numFmtId="0" fontId="7" fillId="0" borderId="0" xfId="83" applyFont="1" applyFill="1" applyAlignment="1" applyProtection="1">
      <alignment horizontal="right"/>
    </xf>
    <xf numFmtId="0" fontId="7" fillId="0" borderId="0" xfId="83" applyFont="1" applyFill="1" applyBorder="1" applyAlignment="1" applyProtection="1">
      <alignment horizontal="right"/>
    </xf>
    <xf numFmtId="0" fontId="7" fillId="0" borderId="17" xfId="0" applyFont="1" applyFill="1" applyBorder="1" applyAlignment="1" applyProtection="1">
      <alignment horizontal="right" wrapText="1"/>
    </xf>
    <xf numFmtId="0" fontId="7" fillId="0" borderId="0" xfId="0" applyFont="1" applyFill="1" applyAlignment="1" applyProtection="1">
      <alignment horizontal="right"/>
    </xf>
    <xf numFmtId="49" fontId="6" fillId="0" borderId="0" xfId="0" applyNumberFormat="1" applyFont="1" applyFill="1" applyAlignment="1" applyProtection="1"/>
    <xf numFmtId="0" fontId="53" fillId="65" borderId="14" xfId="83" applyNumberFormat="1" applyFont="1" applyFill="1" applyBorder="1" applyAlignment="1" applyProtection="1">
      <alignment vertical="top"/>
    </xf>
    <xf numFmtId="49" fontId="53" fillId="65" borderId="14" xfId="83" applyNumberFormat="1" applyFont="1" applyFill="1" applyBorder="1" applyAlignment="1" applyProtection="1">
      <alignment horizontal="left"/>
    </xf>
    <xf numFmtId="49" fontId="7" fillId="0" borderId="0" xfId="0" applyNumberFormat="1" applyFont="1" applyFill="1" applyBorder="1" applyAlignment="1" applyProtection="1">
      <alignment horizontal="center" vertical="top"/>
    </xf>
    <xf numFmtId="49" fontId="6" fillId="0" borderId="0" xfId="0" applyNumberFormat="1" applyFont="1" applyFill="1" applyBorder="1" applyAlignment="1" applyProtection="1">
      <alignment horizontal="center" vertical="top"/>
    </xf>
    <xf numFmtId="49" fontId="7" fillId="0" borderId="2" xfId="0" applyNumberFormat="1" applyFont="1" applyFill="1" applyBorder="1" applyAlignment="1" applyProtection="1">
      <alignment horizontal="left" vertical="top"/>
    </xf>
    <xf numFmtId="169" fontId="7" fillId="0" borderId="0" xfId="4" applyNumberFormat="1" applyFont="1" applyBorder="1" applyAlignment="1" applyProtection="1">
      <alignment vertical="top"/>
    </xf>
    <xf numFmtId="49" fontId="10" fillId="0" borderId="0" xfId="0" applyNumberFormat="1" applyFont="1" applyFill="1" applyAlignment="1" applyProtection="1">
      <alignment horizontal="left" vertical="top"/>
    </xf>
    <xf numFmtId="49" fontId="7" fillId="0" borderId="3" xfId="0" applyNumberFormat="1" applyFont="1" applyFill="1" applyBorder="1" applyAlignment="1" applyProtection="1">
      <alignment horizontal="left" vertical="top"/>
    </xf>
    <xf numFmtId="4" fontId="7" fillId="0" borderId="0" xfId="2" applyNumberFormat="1" applyFont="1" applyFill="1" applyBorder="1" applyAlignment="1" applyProtection="1">
      <alignment horizontal="right" wrapText="1"/>
    </xf>
    <xf numFmtId="49" fontId="6" fillId="0" borderId="0" xfId="0" applyNumberFormat="1" applyFont="1" applyFill="1" applyAlignment="1" applyProtection="1">
      <alignment vertical="top" wrapText="1"/>
    </xf>
    <xf numFmtId="0" fontId="6" fillId="0" borderId="0" xfId="0" applyFont="1" applyFill="1" applyBorder="1" applyAlignment="1" applyProtection="1">
      <alignment horizontal="left" vertical="top"/>
    </xf>
    <xf numFmtId="49" fontId="6" fillId="0" borderId="0" xfId="1" applyNumberFormat="1" applyFont="1" applyFill="1" applyBorder="1" applyAlignment="1" applyProtection="1">
      <alignment horizontal="left" vertical="top"/>
    </xf>
    <xf numFmtId="49" fontId="7" fillId="0" borderId="0" xfId="0" applyNumberFormat="1" applyFont="1" applyFill="1" applyBorder="1" applyAlignment="1" applyProtection="1">
      <alignment vertical="top"/>
    </xf>
    <xf numFmtId="49" fontId="6" fillId="0" borderId="0" xfId="0" applyNumberFormat="1" applyFont="1" applyFill="1" applyBorder="1" applyAlignment="1" applyProtection="1">
      <alignment vertical="top"/>
    </xf>
    <xf numFmtId="0" fontId="6" fillId="0" borderId="0" xfId="0" applyFont="1" applyFill="1" applyBorder="1" applyProtection="1"/>
    <xf numFmtId="44" fontId="6" fillId="0" borderId="0" xfId="3" applyNumberFormat="1" applyFont="1" applyFill="1" applyBorder="1" applyAlignment="1" applyProtection="1">
      <alignment horizontal="right"/>
    </xf>
    <xf numFmtId="4" fontId="6" fillId="0" borderId="0" xfId="2" applyNumberFormat="1" applyFont="1" applyFill="1" applyAlignment="1" applyProtection="1">
      <alignment horizontal="right"/>
    </xf>
    <xf numFmtId="49" fontId="6" fillId="0" borderId="0" xfId="0" applyNumberFormat="1" applyFont="1" applyFill="1" applyBorder="1" applyAlignment="1" applyProtection="1">
      <alignment horizontal="right" vertical="top" wrapText="1"/>
    </xf>
    <xf numFmtId="49" fontId="6" fillId="0" borderId="17" xfId="83" applyNumberFormat="1" applyFont="1" applyFill="1" applyBorder="1" applyAlignment="1" applyProtection="1">
      <alignment horizontal="left" vertical="top" wrapText="1"/>
    </xf>
    <xf numFmtId="49" fontId="6" fillId="0" borderId="17" xfId="0" applyNumberFormat="1" applyFont="1" applyFill="1" applyBorder="1" applyAlignment="1" applyProtection="1">
      <alignment horizontal="left" vertical="top" wrapText="1"/>
    </xf>
    <xf numFmtId="49" fontId="6" fillId="0" borderId="16" xfId="83" applyNumberFormat="1" applyFont="1" applyFill="1" applyBorder="1" applyAlignment="1" applyProtection="1">
      <alignment horizontal="left" vertical="top" wrapText="1"/>
    </xf>
    <xf numFmtId="178" fontId="6" fillId="0" borderId="0" xfId="786" applyNumberFormat="1" applyFont="1" applyFill="1" applyBorder="1" applyAlignment="1" applyProtection="1">
      <alignment wrapText="1"/>
    </xf>
    <xf numFmtId="0" fontId="6" fillId="0" borderId="0" xfId="0" applyFont="1" applyFill="1" applyProtection="1"/>
    <xf numFmtId="44" fontId="7" fillId="0" borderId="0" xfId="3" applyNumberFormat="1" applyFont="1" applyFill="1" applyBorder="1" applyAlignment="1" applyProtection="1">
      <alignment horizontal="right" wrapText="1"/>
    </xf>
    <xf numFmtId="0" fontId="6" fillId="0" borderId="0" xfId="0" applyFont="1" applyAlignment="1" applyProtection="1">
      <alignment horizontal="left" vertical="top" wrapText="1"/>
      <protection locked="0"/>
    </xf>
    <xf numFmtId="49" fontId="6" fillId="0" borderId="0" xfId="0" applyNumberFormat="1" applyFont="1" applyFill="1" applyAlignment="1" applyProtection="1">
      <alignment horizontal="right" vertical="top"/>
    </xf>
    <xf numFmtId="44" fontId="6" fillId="0" borderId="0" xfId="0" applyNumberFormat="1" applyFont="1" applyFill="1" applyBorder="1" applyAlignment="1" applyProtection="1">
      <alignment horizontal="right" wrapText="1"/>
    </xf>
    <xf numFmtId="49" fontId="7" fillId="0" borderId="0" xfId="0" applyNumberFormat="1" applyFont="1" applyFill="1" applyBorder="1" applyAlignment="1" applyProtection="1">
      <alignment vertical="top" wrapText="1"/>
    </xf>
    <xf numFmtId="4" fontId="6" fillId="0" borderId="0" xfId="2" applyNumberFormat="1" applyFont="1" applyFill="1" applyBorder="1" applyAlignment="1" applyProtection="1">
      <alignment horizontal="right" wrapText="1"/>
    </xf>
    <xf numFmtId="49" fontId="6" fillId="0" borderId="0" xfId="0" applyNumberFormat="1" applyFont="1" applyFill="1" applyBorder="1" applyAlignment="1" applyProtection="1">
      <alignment horizontal="right"/>
    </xf>
    <xf numFmtId="0" fontId="6" fillId="0" borderId="0" xfId="0" applyFont="1" applyFill="1" applyBorder="1" applyAlignment="1" applyProtection="1">
      <alignment vertical="top" wrapText="1"/>
    </xf>
    <xf numFmtId="0" fontId="6" fillId="0" borderId="0" xfId="0" applyFont="1" applyFill="1" applyBorder="1" applyAlignment="1" applyProtection="1">
      <alignment horizontal="right"/>
    </xf>
    <xf numFmtId="4" fontId="6" fillId="0" borderId="0" xfId="0" applyNumberFormat="1" applyFont="1" applyFill="1" applyBorder="1" applyAlignment="1" applyProtection="1">
      <alignment horizontal="right" wrapText="1"/>
    </xf>
    <xf numFmtId="0" fontId="7" fillId="0" borderId="0" xfId="0" applyFont="1" applyFill="1" applyAlignment="1" applyProtection="1">
      <alignment vertical="top"/>
    </xf>
    <xf numFmtId="0" fontId="7" fillId="0" borderId="0" xfId="0" applyFont="1" applyFill="1" applyBorder="1" applyAlignment="1" applyProtection="1">
      <alignment vertical="top" wrapText="1"/>
    </xf>
    <xf numFmtId="0" fontId="6" fillId="0" borderId="0" xfId="0" applyFont="1" applyFill="1" applyBorder="1" applyAlignment="1" applyProtection="1">
      <alignment horizontal="right" wrapText="1"/>
    </xf>
    <xf numFmtId="49" fontId="7" fillId="0" borderId="0" xfId="0" applyNumberFormat="1" applyFont="1" applyFill="1" applyAlignment="1" applyProtection="1">
      <alignment horizontal="left" vertical="top"/>
    </xf>
    <xf numFmtId="175" fontId="6" fillId="0" borderId="0" xfId="0" applyNumberFormat="1" applyFont="1" applyFill="1" applyBorder="1" applyAlignment="1" applyProtection="1">
      <alignment horizontal="right" wrapText="1"/>
    </xf>
    <xf numFmtId="0" fontId="7" fillId="0" borderId="0" xfId="0" applyFont="1" applyFill="1" applyBorder="1" applyAlignment="1" applyProtection="1">
      <alignment horizontal="right" wrapText="1"/>
    </xf>
    <xf numFmtId="0" fontId="6" fillId="0" borderId="0" xfId="83" applyFont="1" applyFill="1" applyAlignment="1" applyProtection="1">
      <alignment vertical="top" wrapText="1"/>
    </xf>
    <xf numFmtId="0" fontId="7" fillId="0" borderId="0" xfId="83" applyFont="1" applyFill="1" applyBorder="1" applyAlignment="1" applyProtection="1">
      <alignment horizontal="right" wrapText="1"/>
    </xf>
    <xf numFmtId="0" fontId="105" fillId="0" borderId="0" xfId="0" applyFont="1" applyFill="1" applyBorder="1" applyAlignment="1" applyProtection="1">
      <alignment vertical="top" wrapText="1"/>
    </xf>
    <xf numFmtId="49" fontId="53" fillId="65" borderId="14" xfId="83" applyNumberFormat="1" applyFont="1" applyFill="1" applyBorder="1" applyAlignment="1" applyProtection="1"/>
    <xf numFmtId="169" fontId="12" fillId="2" borderId="0" xfId="4" applyNumberFormat="1" applyFont="1" applyFill="1" applyBorder="1" applyAlignment="1" applyProtection="1">
      <alignment horizontal="left" wrapText="1"/>
    </xf>
    <xf numFmtId="0" fontId="6" fillId="0" borderId="0" xfId="1" applyFont="1" applyFill="1" applyBorder="1" applyAlignment="1" applyProtection="1">
      <alignment horizontal="left"/>
    </xf>
    <xf numFmtId="49" fontId="7" fillId="0" borderId="0" xfId="0" applyNumberFormat="1" applyFont="1" applyFill="1" applyBorder="1" applyAlignment="1" applyProtection="1">
      <alignment horizontal="left"/>
    </xf>
    <xf numFmtId="0" fontId="7" fillId="0" borderId="1" xfId="0" applyFont="1" applyFill="1" applyBorder="1" applyAlignment="1" applyProtection="1">
      <alignment horizontal="left"/>
    </xf>
    <xf numFmtId="0" fontId="10" fillId="0" borderId="0" xfId="0" applyFont="1" applyFill="1" applyAlignment="1" applyProtection="1">
      <alignment horizontal="left"/>
    </xf>
    <xf numFmtId="0" fontId="16" fillId="0" borderId="0" xfId="0" applyFont="1" applyFill="1" applyBorder="1" applyAlignment="1" applyProtection="1">
      <alignment horizontal="left" wrapText="1"/>
    </xf>
    <xf numFmtId="0" fontId="7" fillId="0" borderId="2" xfId="0" applyFont="1" applyFill="1" applyBorder="1" applyAlignment="1" applyProtection="1">
      <alignment horizontal="left" wrapText="1"/>
    </xf>
    <xf numFmtId="0" fontId="7" fillId="0" borderId="0" xfId="0" applyFont="1" applyFill="1" applyBorder="1" applyAlignment="1" applyProtection="1">
      <alignment horizontal="left" wrapText="1"/>
    </xf>
    <xf numFmtId="0" fontId="7" fillId="0" borderId="3" xfId="0" applyFont="1" applyFill="1" applyBorder="1" applyAlignment="1" applyProtection="1">
      <alignment horizontal="left" wrapText="1"/>
    </xf>
    <xf numFmtId="0" fontId="7" fillId="0" borderId="0" xfId="0" applyFont="1" applyFill="1" applyBorder="1" applyAlignment="1" applyProtection="1">
      <alignment horizontal="left"/>
    </xf>
    <xf numFmtId="175" fontId="7" fillId="0" borderId="0" xfId="83" applyNumberFormat="1" applyFont="1" applyFill="1" applyBorder="1" applyAlignment="1" applyProtection="1">
      <alignment horizontal="right"/>
    </xf>
    <xf numFmtId="49" fontId="6" fillId="0" borderId="0" xfId="83" applyNumberFormat="1" applyFont="1" applyFill="1" applyBorder="1" applyAlignment="1" applyProtection="1"/>
    <xf numFmtId="49" fontId="7" fillId="0" borderId="0" xfId="83" applyNumberFormat="1" applyFont="1" applyFill="1" applyBorder="1" applyAlignment="1" applyProtection="1">
      <alignment horizontal="left"/>
    </xf>
    <xf numFmtId="178" fontId="12" fillId="24" borderId="0" xfId="786" applyNumberFormat="1" applyFont="1" applyFill="1" applyBorder="1" applyAlignment="1" applyProtection="1">
      <alignment horizontal="right" wrapText="1"/>
    </xf>
    <xf numFmtId="49" fontId="7" fillId="0" borderId="0" xfId="83" applyNumberFormat="1" applyFont="1" applyFill="1" applyAlignment="1" applyProtection="1">
      <alignment horizontal="left" vertical="top"/>
    </xf>
    <xf numFmtId="49" fontId="6" fillId="0" borderId="36" xfId="0" applyNumberFormat="1" applyFont="1" applyFill="1" applyBorder="1" applyAlignment="1" applyProtection="1">
      <alignment horizontal="left" vertical="top"/>
    </xf>
    <xf numFmtId="0" fontId="7" fillId="0" borderId="1" xfId="0" applyFont="1" applyFill="1" applyBorder="1" applyAlignment="1" applyProtection="1">
      <alignment vertical="top"/>
    </xf>
    <xf numFmtId="0" fontId="34" fillId="0" borderId="0" xfId="0" applyFont="1" applyAlignment="1" applyProtection="1">
      <alignment vertical="center"/>
      <protection locked="0"/>
    </xf>
    <xf numFmtId="0" fontId="7" fillId="0" borderId="1" xfId="0" applyFont="1" applyFill="1" applyBorder="1" applyAlignment="1" applyProtection="1">
      <alignment vertical="center"/>
    </xf>
    <xf numFmtId="0" fontId="53" fillId="23" borderId="14" xfId="83" applyNumberFormat="1" applyFont="1" applyFill="1" applyBorder="1" applyAlignment="1" applyProtection="1">
      <alignment vertical="center"/>
    </xf>
    <xf numFmtId="0" fontId="7" fillId="0" borderId="0" xfId="0" applyFont="1" applyFill="1" applyAlignment="1" applyProtection="1">
      <alignment vertical="center" wrapText="1"/>
    </xf>
    <xf numFmtId="49" fontId="7" fillId="0" borderId="16" xfId="83" applyNumberFormat="1" applyFont="1" applyFill="1" applyBorder="1" applyAlignment="1" applyProtection="1">
      <alignment vertical="center" wrapText="1"/>
    </xf>
    <xf numFmtId="0" fontId="6" fillId="0" borderId="0" xfId="83" applyFont="1" applyAlignment="1" applyProtection="1">
      <alignment vertical="center" wrapText="1"/>
    </xf>
    <xf numFmtId="0" fontId="53" fillId="65" borderId="14" xfId="83" applyNumberFormat="1" applyFont="1" applyFill="1" applyBorder="1" applyAlignment="1" applyProtection="1">
      <alignment vertical="center"/>
    </xf>
    <xf numFmtId="0" fontId="7" fillId="0" borderId="0" xfId="0" applyFont="1" applyFill="1" applyBorder="1" applyAlignment="1" applyProtection="1">
      <alignment vertical="center" wrapText="1"/>
    </xf>
    <xf numFmtId="0" fontId="6" fillId="0" borderId="0" xfId="83" applyFont="1" applyFill="1" applyAlignment="1" applyProtection="1">
      <alignment horizontal="left" vertical="center" wrapText="1"/>
    </xf>
    <xf numFmtId="0" fontId="63" fillId="0" borderId="0" xfId="0" applyFont="1" applyAlignment="1" applyProtection="1">
      <alignment horizontal="left"/>
    </xf>
    <xf numFmtId="0" fontId="7" fillId="0" borderId="0" xfId="83" applyNumberFormat="1" applyFont="1" applyFill="1" applyBorder="1" applyAlignment="1" applyProtection="1">
      <alignment vertical="center"/>
    </xf>
    <xf numFmtId="49" fontId="7" fillId="0" borderId="2" xfId="0" applyNumberFormat="1" applyFont="1" applyFill="1" applyBorder="1" applyAlignment="1" applyProtection="1">
      <alignment vertical="center" wrapText="1"/>
    </xf>
    <xf numFmtId="49" fontId="6" fillId="0" borderId="0" xfId="83" applyNumberFormat="1" applyFont="1" applyFill="1" applyAlignment="1" applyProtection="1">
      <alignment vertical="center" wrapText="1"/>
    </xf>
    <xf numFmtId="180" fontId="7" fillId="0" borderId="0" xfId="0" applyNumberFormat="1" applyFont="1" applyFill="1" applyBorder="1" applyAlignment="1" applyProtection="1">
      <alignment horizontal="right" wrapText="1"/>
    </xf>
    <xf numFmtId="0" fontId="6" fillId="0" borderId="0" xfId="9" applyFont="1" applyFill="1" applyBorder="1" applyAlignment="1" applyProtection="1">
      <alignment horizontal="right" wrapText="1"/>
    </xf>
    <xf numFmtId="4" fontId="7" fillId="0" borderId="0" xfId="3" applyNumberFormat="1" applyFont="1" applyFill="1" applyBorder="1" applyAlignment="1" applyProtection="1">
      <alignment horizontal="right"/>
    </xf>
    <xf numFmtId="0" fontId="7" fillId="0" borderId="0" xfId="0" applyNumberFormat="1" applyFont="1" applyFill="1" applyBorder="1" applyAlignment="1" applyProtection="1">
      <alignment vertical="center"/>
    </xf>
    <xf numFmtId="180" fontId="104" fillId="0" borderId="0" xfId="0" applyNumberFormat="1" applyFont="1" applyFill="1" applyBorder="1" applyAlignment="1" applyProtection="1">
      <alignment horizontal="right" wrapText="1"/>
    </xf>
    <xf numFmtId="49" fontId="7" fillId="0" borderId="17" xfId="0" applyNumberFormat="1" applyFont="1" applyFill="1" applyBorder="1" applyAlignment="1" applyProtection="1">
      <alignment vertical="center" wrapText="1"/>
    </xf>
    <xf numFmtId="4" fontId="6" fillId="0" borderId="0" xfId="3" applyNumberFormat="1" applyFont="1" applyFill="1" applyBorder="1" applyAlignment="1" applyProtection="1">
      <alignment horizontal="right"/>
    </xf>
    <xf numFmtId="4" fontId="6" fillId="0" borderId="0" xfId="0" applyNumberFormat="1" applyFont="1" applyFill="1" applyBorder="1" applyAlignment="1" applyProtection="1">
      <alignment horizontal="right"/>
    </xf>
    <xf numFmtId="0" fontId="7" fillId="0" borderId="0" xfId="1" applyFont="1" applyFill="1" applyAlignment="1" applyProtection="1">
      <alignment vertical="center" wrapText="1"/>
    </xf>
    <xf numFmtId="169" fontId="12" fillId="2" borderId="0" xfId="4" applyNumberFormat="1" applyFont="1" applyFill="1" applyBorder="1" applyAlignment="1" applyProtection="1">
      <alignment vertical="center" wrapText="1"/>
    </xf>
    <xf numFmtId="0" fontId="9" fillId="0" borderId="0" xfId="0" applyFont="1" applyFill="1" applyAlignment="1" applyProtection="1">
      <alignment vertical="center" wrapText="1"/>
    </xf>
    <xf numFmtId="0" fontId="6" fillId="0" borderId="0" xfId="0" applyFont="1" applyFill="1" applyAlignment="1" applyProtection="1">
      <alignment vertical="center"/>
    </xf>
    <xf numFmtId="0" fontId="7" fillId="0" borderId="0" xfId="783" applyFont="1" applyFill="1" applyAlignment="1" applyProtection="1">
      <alignment vertical="center" wrapText="1"/>
    </xf>
    <xf numFmtId="49" fontId="16" fillId="0" borderId="0" xfId="83" applyNumberFormat="1" applyFont="1" applyFill="1" applyBorder="1" applyAlignment="1" applyProtection="1">
      <alignment vertical="center" wrapText="1"/>
    </xf>
    <xf numFmtId="0" fontId="7" fillId="0" borderId="0" xfId="83" applyFont="1" applyFill="1" applyAlignment="1" applyProtection="1">
      <alignment vertical="center" wrapText="1"/>
    </xf>
    <xf numFmtId="0" fontId="57" fillId="0" borderId="0" xfId="475" applyFont="1" applyFill="1" applyBorder="1" applyAlignment="1" applyProtection="1">
      <alignment vertical="center"/>
    </xf>
    <xf numFmtId="49" fontId="6" fillId="0" borderId="0" xfId="83" applyNumberFormat="1" applyFont="1" applyFill="1" applyAlignment="1" applyProtection="1">
      <alignment vertical="center"/>
    </xf>
    <xf numFmtId="4" fontId="7" fillId="0" borderId="0" xfId="0" applyNumberFormat="1" applyFont="1" applyFill="1" applyBorder="1" applyAlignment="1" applyProtection="1">
      <alignment horizontal="right"/>
    </xf>
    <xf numFmtId="169" fontId="10" fillId="0" borderId="0" xfId="3" applyNumberFormat="1" applyFont="1" applyFill="1" applyBorder="1" applyAlignment="1" applyProtection="1">
      <alignment horizontal="right" wrapText="1"/>
    </xf>
    <xf numFmtId="169" fontId="102" fillId="0" borderId="0" xfId="3" applyNumberFormat="1" applyFont="1" applyFill="1" applyBorder="1" applyAlignment="1" applyProtection="1">
      <alignment horizontal="right" wrapText="1"/>
    </xf>
    <xf numFmtId="4" fontId="104" fillId="0" borderId="0" xfId="0" applyNumberFormat="1" applyFont="1" applyFill="1" applyBorder="1" applyAlignment="1" applyProtection="1">
      <alignment horizontal="right" wrapText="1"/>
    </xf>
    <xf numFmtId="49" fontId="6" fillId="0" borderId="0" xfId="0" applyNumberFormat="1" applyFont="1" applyFill="1" applyAlignment="1" applyProtection="1">
      <alignment vertical="center" wrapText="1"/>
    </xf>
    <xf numFmtId="49" fontId="16" fillId="0" borderId="0" xfId="0" applyNumberFormat="1" applyFont="1" applyFill="1" applyBorder="1" applyAlignment="1" applyProtection="1">
      <alignment vertical="center" wrapText="1"/>
    </xf>
    <xf numFmtId="49" fontId="7" fillId="0" borderId="3" xfId="0" applyNumberFormat="1" applyFont="1" applyFill="1" applyBorder="1" applyAlignment="1" applyProtection="1">
      <alignment vertical="center" wrapText="1"/>
    </xf>
    <xf numFmtId="0" fontId="62" fillId="0" borderId="0" xfId="475" applyFont="1" applyFill="1" applyBorder="1" applyAlignment="1" applyProtection="1">
      <alignment vertical="center"/>
    </xf>
    <xf numFmtId="4" fontId="6" fillId="0" borderId="0" xfId="540" applyNumberFormat="1" applyFont="1" applyFill="1" applyBorder="1" applyAlignment="1" applyProtection="1">
      <alignment horizontal="right"/>
    </xf>
    <xf numFmtId="2" fontId="6" fillId="0" borderId="0" xfId="9" applyNumberFormat="1" applyFont="1" applyFill="1" applyBorder="1" applyAlignment="1" applyProtection="1">
      <alignment horizontal="right" wrapText="1"/>
    </xf>
    <xf numFmtId="0" fontId="7" fillId="0" borderId="1" xfId="0" applyFont="1" applyFill="1" applyBorder="1" applyAlignment="1" applyProtection="1">
      <alignment vertical="center" wrapText="1"/>
    </xf>
    <xf numFmtId="49" fontId="7" fillId="0" borderId="17" xfId="83" applyNumberFormat="1" applyFont="1" applyFill="1" applyBorder="1" applyAlignment="1" applyProtection="1">
      <alignment vertical="center" wrapText="1"/>
    </xf>
    <xf numFmtId="0" fontId="6" fillId="0" borderId="0" xfId="83" applyFont="1" applyFill="1" applyAlignment="1" applyProtection="1">
      <alignment vertical="center"/>
    </xf>
    <xf numFmtId="180" fontId="6" fillId="0" borderId="0" xfId="0" applyNumberFormat="1" applyFont="1" applyFill="1" applyBorder="1" applyAlignment="1" applyProtection="1">
      <alignment horizontal="right" wrapText="1"/>
    </xf>
    <xf numFmtId="0" fontId="108" fillId="0" borderId="0" xfId="83" applyFont="1" applyFill="1" applyAlignment="1" applyProtection="1">
      <alignment vertical="center" wrapText="1"/>
    </xf>
    <xf numFmtId="49" fontId="6" fillId="0" borderId="0" xfId="83" applyNumberFormat="1" applyFont="1" applyFill="1" applyAlignment="1" applyProtection="1">
      <alignment vertical="top"/>
    </xf>
    <xf numFmtId="0" fontId="124" fillId="0" borderId="0" xfId="0" applyFont="1" applyProtection="1"/>
    <xf numFmtId="49" fontId="124" fillId="0" borderId="0" xfId="0" applyNumberFormat="1" applyFont="1" applyProtection="1"/>
    <xf numFmtId="49" fontId="6" fillId="0" borderId="0" xfId="791" applyNumberFormat="1" applyFont="1" applyFill="1" applyAlignment="1" applyProtection="1">
      <alignment horizontal="left" vertical="top"/>
    </xf>
    <xf numFmtId="4" fontId="6" fillId="0" borderId="0" xfId="794" applyNumberFormat="1" applyFont="1" applyFill="1" applyBorder="1" applyAlignment="1" applyProtection="1">
      <alignment horizontal="right" wrapText="1"/>
    </xf>
    <xf numFmtId="0" fontId="7" fillId="0" borderId="0" xfId="83" applyFont="1" applyAlignment="1" applyProtection="1">
      <alignment horizontal="left" vertical="top" wrapText="1"/>
      <protection locked="0"/>
    </xf>
    <xf numFmtId="0" fontId="7" fillId="0" borderId="15" xfId="83" applyFont="1" applyFill="1" applyBorder="1" applyAlignment="1" applyProtection="1">
      <alignment horizontal="right"/>
    </xf>
    <xf numFmtId="0" fontId="7" fillId="0" borderId="0" xfId="0" applyFont="1" applyAlignment="1" applyProtection="1">
      <alignment horizontal="left" vertical="top" wrapText="1"/>
      <protection locked="0"/>
    </xf>
    <xf numFmtId="175" fontId="7" fillId="0" borderId="0" xfId="0" applyNumberFormat="1" applyFont="1" applyFill="1" applyBorder="1" applyAlignment="1" applyProtection="1">
      <alignment horizontal="right" wrapText="1"/>
    </xf>
    <xf numFmtId="0" fontId="6" fillId="0" borderId="0" xfId="9" applyFont="1" applyFill="1" applyAlignment="1" applyProtection="1">
      <alignment horizontal="left" vertical="center" wrapText="1"/>
    </xf>
    <xf numFmtId="0" fontId="6" fillId="0" borderId="0" xfId="791" applyFont="1" applyFill="1" applyAlignment="1" applyProtection="1">
      <alignment vertical="center" wrapText="1"/>
    </xf>
    <xf numFmtId="0" fontId="7" fillId="0" borderId="0" xfId="791" applyFont="1" applyFill="1" applyAlignment="1" applyProtection="1">
      <alignment horizontal="left" vertical="top" wrapText="1"/>
    </xf>
    <xf numFmtId="0" fontId="6" fillId="0" borderId="0" xfId="83" applyFont="1" applyFill="1" applyBorder="1" applyAlignment="1" applyProtection="1">
      <alignment horizontal="right" wrapText="1"/>
    </xf>
    <xf numFmtId="49" fontId="6" fillId="0" borderId="0" xfId="83" applyNumberFormat="1" applyFont="1" applyFill="1" applyBorder="1" applyAlignment="1" applyProtection="1">
      <alignment horizontal="left" vertical="top" wrapText="1"/>
    </xf>
    <xf numFmtId="178" fontId="12" fillId="24" borderId="0" xfId="786" applyNumberFormat="1" applyFont="1" applyFill="1" applyBorder="1" applyAlignment="1" applyProtection="1">
      <alignment vertical="center" wrapText="1"/>
    </xf>
    <xf numFmtId="0" fontId="57" fillId="61" borderId="27" xfId="475" applyFont="1" applyFill="1" applyBorder="1" applyAlignment="1" applyProtection="1">
      <alignment vertical="center"/>
    </xf>
    <xf numFmtId="0" fontId="6" fillId="0" borderId="0" xfId="793" applyFont="1" applyFill="1" applyBorder="1" applyAlignment="1" applyProtection="1">
      <alignment horizontal="justify" vertical="center" wrapText="1"/>
    </xf>
    <xf numFmtId="0" fontId="7" fillId="0" borderId="15" xfId="83" applyFont="1" applyFill="1" applyBorder="1" applyAlignment="1" applyProtection="1">
      <alignment vertical="center" wrapText="1"/>
    </xf>
    <xf numFmtId="0" fontId="57" fillId="61" borderId="33" xfId="475" applyFont="1" applyFill="1" applyBorder="1" applyAlignment="1" applyProtection="1">
      <alignment vertical="center"/>
    </xf>
    <xf numFmtId="0" fontId="57" fillId="61" borderId="30" xfId="475" applyFont="1" applyFill="1" applyBorder="1" applyAlignment="1" applyProtection="1">
      <alignment vertical="center"/>
    </xf>
    <xf numFmtId="49" fontId="6" fillId="0" borderId="0" xfId="83" applyNumberFormat="1" applyFont="1" applyFill="1" applyBorder="1" applyAlignment="1" applyProtection="1">
      <alignment horizontal="right" vertical="center" wrapText="1"/>
    </xf>
    <xf numFmtId="0" fontId="6" fillId="0" borderId="0" xfId="83" applyFont="1" applyFill="1" applyBorder="1" applyAlignment="1" applyProtection="1">
      <alignment horizontal="right"/>
    </xf>
    <xf numFmtId="0" fontId="6" fillId="0" borderId="0" xfId="0" applyFont="1" applyFill="1" applyAlignment="1" applyProtection="1">
      <alignment horizontal="right"/>
    </xf>
    <xf numFmtId="0" fontId="7" fillId="0" borderId="0" xfId="83" applyFont="1" applyFill="1" applyBorder="1" applyAlignment="1" applyProtection="1">
      <alignment vertical="center" wrapText="1"/>
    </xf>
    <xf numFmtId="49" fontId="6" fillId="0" borderId="0" xfId="0" applyNumberFormat="1" applyFont="1" applyFill="1" applyAlignment="1" applyProtection="1">
      <alignment vertical="top"/>
    </xf>
    <xf numFmtId="0" fontId="6" fillId="0" borderId="0" xfId="0" applyFont="1" applyFill="1" applyAlignment="1" applyProtection="1">
      <alignment vertical="top" wrapText="1"/>
    </xf>
    <xf numFmtId="49" fontId="6" fillId="0" borderId="0" xfId="0" applyNumberFormat="1" applyFont="1" applyFill="1" applyBorder="1" applyAlignment="1" applyProtection="1">
      <alignment horizontal="left" vertical="top" wrapText="1"/>
    </xf>
    <xf numFmtId="49" fontId="6" fillId="0" borderId="0" xfId="83" applyNumberFormat="1" applyFont="1" applyFill="1" applyAlignment="1" applyProtection="1">
      <alignment horizontal="left" vertical="top"/>
    </xf>
    <xf numFmtId="0" fontId="6" fillId="0" borderId="0" xfId="394" applyFont="1" applyFill="1" applyBorder="1" applyAlignment="1" applyProtection="1">
      <alignment horizontal="right" wrapText="1"/>
    </xf>
    <xf numFmtId="0" fontId="6" fillId="0" borderId="0" xfId="0" applyFont="1" applyFill="1" applyAlignment="1" applyProtection="1">
      <alignment horizontal="left"/>
    </xf>
    <xf numFmtId="0" fontId="6" fillId="0" borderId="0" xfId="0" applyFont="1" applyFill="1" applyAlignment="1" applyProtection="1">
      <alignment vertical="center" wrapText="1"/>
    </xf>
    <xf numFmtId="0" fontId="7" fillId="0" borderId="0" xfId="0" applyFont="1" applyFill="1" applyAlignment="1" applyProtection="1">
      <alignment horizontal="left" vertical="center" wrapText="1"/>
    </xf>
    <xf numFmtId="0" fontId="6" fillId="0" borderId="0" xfId="83" applyFont="1" applyFill="1" applyAlignment="1" applyProtection="1">
      <alignment vertical="center" wrapText="1"/>
    </xf>
    <xf numFmtId="49" fontId="6" fillId="0" borderId="0" xfId="0" applyNumberFormat="1" applyFont="1" applyFill="1" applyBorder="1" applyAlignment="1" applyProtection="1">
      <alignment horizontal="left" vertical="center" wrapText="1"/>
    </xf>
    <xf numFmtId="0" fontId="6" fillId="0" borderId="0" xfId="83" applyFont="1" applyAlignment="1" applyProtection="1">
      <alignment horizontal="left" vertical="top" wrapText="1"/>
      <protection locked="0"/>
    </xf>
    <xf numFmtId="49" fontId="113" fillId="0" borderId="0" xfId="0" applyNumberFormat="1" applyFont="1" applyAlignment="1">
      <alignment horizontal="left" vertical="top" wrapText="1"/>
    </xf>
    <xf numFmtId="49" fontId="110" fillId="0" borderId="0" xfId="0" applyNumberFormat="1" applyFont="1" applyAlignment="1">
      <alignment horizontal="left" vertical="top" wrapText="1"/>
    </xf>
    <xf numFmtId="49" fontId="112" fillId="0" borderId="0" xfId="0" applyNumberFormat="1" applyFont="1" applyAlignment="1">
      <alignment horizontal="left" vertical="top" wrapText="1"/>
    </xf>
    <xf numFmtId="0" fontId="6" fillId="0" borderId="0" xfId="0" applyFont="1" applyFill="1" applyBorder="1" applyAlignment="1" applyProtection="1">
      <alignment horizontal="left" wrapText="1"/>
    </xf>
    <xf numFmtId="49" fontId="7" fillId="0" borderId="0" xfId="0" applyNumberFormat="1" applyFont="1" applyFill="1" applyBorder="1" applyAlignment="1" applyProtection="1">
      <alignment horizontal="left" vertical="top"/>
    </xf>
    <xf numFmtId="49" fontId="6" fillId="0" borderId="0" xfId="0" applyNumberFormat="1" applyFont="1" applyFill="1" applyBorder="1" applyAlignment="1" applyProtection="1">
      <alignment horizontal="left" vertical="top"/>
    </xf>
    <xf numFmtId="49" fontId="6" fillId="0" borderId="0" xfId="0" applyNumberFormat="1" applyFont="1" applyFill="1" applyBorder="1" applyAlignment="1" applyProtection="1">
      <alignment horizontal="right" vertical="center" wrapText="1"/>
    </xf>
    <xf numFmtId="0" fontId="6" fillId="0" borderId="0" xfId="0" applyFont="1" applyFill="1" applyAlignment="1" applyProtection="1">
      <alignment horizontal="left" vertical="top" wrapText="1"/>
      <protection locked="0"/>
    </xf>
    <xf numFmtId="0" fontId="6" fillId="0" borderId="0" xfId="0" applyFont="1" applyFill="1" applyAlignment="1" applyProtection="1">
      <alignment horizontal="left" vertical="top" wrapText="1"/>
    </xf>
    <xf numFmtId="0" fontId="6" fillId="0" borderId="0" xfId="83" applyFont="1" applyFill="1" applyAlignment="1" applyProtection="1">
      <alignment horizontal="right"/>
    </xf>
    <xf numFmtId="0" fontId="6" fillId="0" borderId="0" xfId="83" applyFont="1" applyFill="1" applyAlignment="1" applyProtection="1">
      <alignment horizontal="left" vertical="top" wrapText="1"/>
    </xf>
    <xf numFmtId="0" fontId="133" fillId="0" borderId="0" xfId="0" applyFont="1" applyAlignment="1" applyProtection="1">
      <alignment horizontal="left" wrapText="1"/>
    </xf>
    <xf numFmtId="49" fontId="6" fillId="0" borderId="0" xfId="0" applyNumberFormat="1" applyFont="1" applyFill="1" applyAlignment="1" applyProtection="1">
      <alignment horizontal="left" vertical="top"/>
    </xf>
    <xf numFmtId="0" fontId="7" fillId="0" borderId="0" xfId="0" applyFont="1" applyFill="1" applyBorder="1" applyAlignment="1" applyProtection="1">
      <alignment horizontal="right"/>
    </xf>
    <xf numFmtId="175" fontId="6" fillId="0" borderId="0" xfId="83" applyNumberFormat="1" applyFont="1" applyFill="1" applyBorder="1" applyAlignment="1" applyProtection="1">
      <alignment horizontal="right" wrapText="1"/>
    </xf>
    <xf numFmtId="0" fontId="6" fillId="0" borderId="0" xfId="83" applyFont="1" applyFill="1" applyAlignment="1" applyProtection="1">
      <alignment horizontal="left" vertical="top" wrapText="1"/>
      <protection locked="0"/>
    </xf>
    <xf numFmtId="0" fontId="6" fillId="0" borderId="0" xfId="0" applyFont="1" applyFill="1" applyAlignment="1" applyProtection="1">
      <alignment horizontal="left" vertical="center" wrapText="1"/>
    </xf>
    <xf numFmtId="175" fontId="6" fillId="0" borderId="0" xfId="83" applyNumberFormat="1" applyFont="1" applyAlignment="1" applyProtection="1">
      <alignment horizontal="right" wrapText="1"/>
      <protection locked="0"/>
    </xf>
    <xf numFmtId="4" fontId="7" fillId="0" borderId="17" xfId="784" applyNumberFormat="1" applyFont="1" applyBorder="1" applyAlignment="1" applyProtection="1">
      <alignment horizontal="right" wrapText="1"/>
      <protection locked="0"/>
    </xf>
    <xf numFmtId="4" fontId="6" fillId="0" borderId="0" xfId="83" applyNumberFormat="1" applyFont="1" applyAlignment="1" applyProtection="1">
      <alignment horizontal="right"/>
      <protection locked="0"/>
    </xf>
    <xf numFmtId="4" fontId="7" fillId="0" borderId="0" xfId="784" applyNumberFormat="1" applyFont="1" applyAlignment="1" applyProtection="1">
      <alignment horizontal="right" wrapText="1"/>
      <protection locked="0"/>
    </xf>
    <xf numFmtId="4" fontId="6" fillId="0" borderId="0" xfId="0" applyNumberFormat="1" applyFont="1" applyAlignment="1" applyProtection="1">
      <alignment horizontal="right" wrapText="1"/>
      <protection locked="0"/>
    </xf>
    <xf numFmtId="4" fontId="6" fillId="0" borderId="0" xfId="784" applyNumberFormat="1" applyFont="1" applyAlignment="1" applyProtection="1">
      <alignment horizontal="right" wrapText="1"/>
      <protection locked="0"/>
    </xf>
    <xf numFmtId="4" fontId="134" fillId="0" borderId="0" xfId="2" applyNumberFormat="1" applyFont="1" applyFill="1" applyBorder="1" applyAlignment="1" applyProtection="1">
      <alignment horizontal="right" wrapText="1"/>
    </xf>
    <xf numFmtId="0" fontId="34" fillId="0" borderId="0" xfId="0" applyFont="1" applyBorder="1" applyProtection="1">
      <protection locked="0"/>
    </xf>
    <xf numFmtId="174" fontId="7" fillId="0" borderId="17" xfId="13532" applyNumberFormat="1" applyFont="1" applyBorder="1" applyAlignment="1" applyProtection="1">
      <alignment horizontal="right" wrapText="1"/>
      <protection locked="0"/>
    </xf>
    <xf numFmtId="2" fontId="12" fillId="2" borderId="0" xfId="4" applyNumberFormat="1" applyFont="1" applyFill="1" applyBorder="1" applyAlignment="1" applyProtection="1">
      <alignment wrapText="1"/>
    </xf>
    <xf numFmtId="179" fontId="134" fillId="0" borderId="0" xfId="0" applyNumberFormat="1" applyFont="1" applyFill="1" applyAlignment="1" applyProtection="1">
      <alignment horizontal="right" wrapText="1"/>
    </xf>
    <xf numFmtId="44" fontId="53" fillId="23" borderId="14" xfId="83" applyNumberFormat="1" applyFont="1" applyFill="1" applyBorder="1" applyAlignment="1" applyProtection="1">
      <alignment horizontal="left" wrapText="1"/>
    </xf>
    <xf numFmtId="44" fontId="6" fillId="0" borderId="0" xfId="0" applyNumberFormat="1" applyFont="1" applyFill="1" applyAlignment="1" applyProtection="1">
      <alignment horizontal="right" wrapText="1"/>
    </xf>
    <xf numFmtId="44" fontId="6" fillId="0" borderId="0" xfId="2" applyNumberFormat="1" applyFont="1" applyFill="1" applyAlignment="1" applyProtection="1">
      <alignment horizontal="right" wrapText="1"/>
    </xf>
    <xf numFmtId="44" fontId="7" fillId="0" borderId="1" xfId="0" applyNumberFormat="1" applyFont="1" applyFill="1" applyBorder="1" applyAlignment="1" applyProtection="1">
      <alignment horizontal="right" wrapText="1"/>
    </xf>
    <xf numFmtId="44" fontId="12" fillId="2" borderId="0" xfId="4" applyNumberFormat="1" applyFont="1" applyFill="1" applyBorder="1" applyAlignment="1" applyProtection="1">
      <alignment wrapText="1"/>
    </xf>
    <xf numFmtId="44" fontId="16" fillId="0" borderId="0" xfId="2" applyNumberFormat="1" applyFont="1" applyFill="1" applyBorder="1" applyAlignment="1" applyProtection="1">
      <alignment horizontal="right" wrapText="1"/>
    </xf>
    <xf numFmtId="44" fontId="7" fillId="0" borderId="2" xfId="2" applyNumberFormat="1" applyFont="1" applyFill="1" applyBorder="1" applyAlignment="1" applyProtection="1">
      <alignment horizontal="right" wrapText="1"/>
    </xf>
    <xf numFmtId="44" fontId="7" fillId="0" borderId="0" xfId="2" applyNumberFormat="1" applyFont="1" applyFill="1" applyBorder="1" applyAlignment="1" applyProtection="1">
      <alignment horizontal="right" wrapText="1"/>
    </xf>
    <xf numFmtId="44" fontId="7" fillId="0" borderId="3" xfId="2" applyNumberFormat="1" applyFont="1" applyFill="1" applyBorder="1" applyAlignment="1" applyProtection="1">
      <alignment horizontal="right" wrapText="1"/>
    </xf>
    <xf numFmtId="44" fontId="6" fillId="0" borderId="0" xfId="2" applyNumberFormat="1" applyFont="1" applyFill="1" applyBorder="1" applyAlignment="1" applyProtection="1">
      <alignment horizontal="right" wrapText="1"/>
    </xf>
    <xf numFmtId="4" fontId="7" fillId="0" borderId="3" xfId="2" applyNumberFormat="1" applyFont="1" applyFill="1" applyBorder="1" applyAlignment="1" applyProtection="1">
      <alignment horizontal="right" wrapText="1"/>
    </xf>
    <xf numFmtId="44" fontId="6" fillId="0" borderId="0" xfId="5204" applyNumberFormat="1" applyFont="1" applyAlignment="1" applyProtection="1">
      <alignment horizontal="right"/>
    </xf>
    <xf numFmtId="44" fontId="10" fillId="0" borderId="0" xfId="3" applyNumberFormat="1" applyFont="1" applyFill="1" applyAlignment="1" applyProtection="1">
      <alignment horizontal="right" wrapText="1"/>
    </xf>
    <xf numFmtId="2" fontId="12" fillId="24" borderId="0" xfId="786" applyNumberFormat="1" applyFont="1" applyFill="1" applyBorder="1" applyAlignment="1" applyProtection="1">
      <alignment wrapText="1"/>
    </xf>
    <xf numFmtId="4" fontId="16" fillId="0" borderId="0" xfId="784" applyNumberFormat="1" applyFont="1" applyFill="1" applyBorder="1" applyAlignment="1" applyProtection="1">
      <alignment horizontal="right" wrapText="1"/>
    </xf>
    <xf numFmtId="4" fontId="135" fillId="0" borderId="16" xfId="784" applyNumberFormat="1" applyFont="1" applyFill="1" applyBorder="1" applyAlignment="1" applyProtection="1">
      <alignment horizontal="right" wrapText="1"/>
    </xf>
    <xf numFmtId="179" fontId="134" fillId="0" borderId="0" xfId="83" applyNumberFormat="1" applyFont="1" applyAlignment="1" applyProtection="1">
      <alignment horizontal="right" wrapText="1"/>
    </xf>
    <xf numFmtId="4" fontId="134" fillId="0" borderId="0" xfId="784" applyNumberFormat="1" applyFont="1" applyFill="1" applyBorder="1" applyAlignment="1" applyProtection="1">
      <alignment horizontal="right" wrapText="1"/>
    </xf>
    <xf numFmtId="179" fontId="135" fillId="0" borderId="0" xfId="83" applyNumberFormat="1" applyFont="1" applyFill="1" applyAlignment="1" applyProtection="1">
      <alignment horizontal="right" wrapText="1"/>
    </xf>
    <xf numFmtId="44" fontId="53" fillId="65" borderId="14" xfId="83" applyNumberFormat="1" applyFont="1" applyFill="1" applyBorder="1" applyAlignment="1" applyProtection="1">
      <alignment horizontal="left" wrapText="1"/>
    </xf>
    <xf numFmtId="44" fontId="7" fillId="0" borderId="0" xfId="83" applyNumberFormat="1" applyFont="1" applyFill="1" applyBorder="1" applyAlignment="1" applyProtection="1">
      <alignment horizontal="right"/>
    </xf>
    <xf numFmtId="44" fontId="6" fillId="0" borderId="0" xfId="784" applyNumberFormat="1" applyFont="1" applyFill="1" applyBorder="1" applyAlignment="1" applyProtection="1">
      <alignment horizontal="right" wrapText="1"/>
    </xf>
    <xf numFmtId="44" fontId="6" fillId="0" borderId="0" xfId="83" applyNumberFormat="1" applyFont="1" applyFill="1" applyAlignment="1" applyProtection="1">
      <alignment horizontal="right" wrapText="1"/>
    </xf>
    <xf numFmtId="44" fontId="7" fillId="0" borderId="15" xfId="83" applyNumberFormat="1" applyFont="1" applyFill="1" applyBorder="1" applyAlignment="1" applyProtection="1">
      <alignment horizontal="right" wrapText="1"/>
    </xf>
    <xf numFmtId="44" fontId="12" fillId="24" borderId="0" xfId="786" applyNumberFormat="1" applyFont="1" applyFill="1" applyBorder="1" applyAlignment="1" applyProtection="1">
      <alignment wrapText="1"/>
    </xf>
    <xf numFmtId="44" fontId="16" fillId="0" borderId="0" xfId="784" applyNumberFormat="1" applyFont="1" applyFill="1" applyBorder="1" applyAlignment="1" applyProtection="1">
      <alignment horizontal="right" wrapText="1"/>
    </xf>
    <xf numFmtId="44" fontId="7" fillId="0" borderId="16" xfId="784" applyNumberFormat="1" applyFont="1" applyFill="1" applyBorder="1" applyAlignment="1" applyProtection="1">
      <alignment horizontal="right" wrapText="1"/>
    </xf>
    <xf numFmtId="44" fontId="6" fillId="0" borderId="0" xfId="785" applyNumberFormat="1" applyFont="1" applyFill="1" applyBorder="1" applyAlignment="1" applyProtection="1">
      <alignment horizontal="right"/>
    </xf>
    <xf numFmtId="44" fontId="7" fillId="0" borderId="17" xfId="784" applyNumberFormat="1" applyFont="1" applyFill="1" applyBorder="1" applyAlignment="1" applyProtection="1">
      <alignment horizontal="right" wrapText="1"/>
    </xf>
    <xf numFmtId="44" fontId="7" fillId="0" borderId="0" xfId="784" applyNumberFormat="1" applyFont="1" applyFill="1" applyBorder="1" applyAlignment="1" applyProtection="1">
      <alignment horizontal="right" wrapText="1"/>
    </xf>
    <xf numFmtId="44" fontId="7" fillId="0" borderId="0" xfId="83" applyNumberFormat="1" applyFont="1" applyFill="1" applyBorder="1" applyAlignment="1" applyProtection="1">
      <alignment horizontal="right" wrapText="1"/>
    </xf>
    <xf numFmtId="44" fontId="6" fillId="0" borderId="0" xfId="83" applyNumberFormat="1" applyFont="1" applyFill="1" applyBorder="1" applyAlignment="1" applyProtection="1">
      <alignment horizontal="right" wrapText="1"/>
    </xf>
    <xf numFmtId="44" fontId="7" fillId="0" borderId="0" xfId="791" applyNumberFormat="1" applyFont="1" applyFill="1" applyAlignment="1" applyProtection="1">
      <alignment horizontal="right" wrapText="1"/>
    </xf>
    <xf numFmtId="44" fontId="6" fillId="0" borderId="0" xfId="791" applyNumberFormat="1" applyFont="1" applyFill="1" applyAlignment="1" applyProtection="1">
      <alignment horizontal="right" wrapText="1"/>
    </xf>
    <xf numFmtId="0" fontId="0" fillId="0" borderId="0" xfId="0" applyProtection="1">
      <protection locked="0"/>
    </xf>
    <xf numFmtId="4" fontId="6" fillId="0" borderId="0" xfId="83" applyNumberFormat="1" applyFont="1" applyFill="1" applyBorder="1" applyAlignment="1" applyProtection="1">
      <alignment horizontal="center"/>
      <protection locked="0"/>
    </xf>
    <xf numFmtId="0" fontId="7" fillId="0" borderId="0" xfId="0" applyFont="1" applyAlignment="1" applyProtection="1">
      <alignment horizontal="right" wrapText="1"/>
      <protection locked="0"/>
    </xf>
    <xf numFmtId="0" fontId="6" fillId="0" borderId="0" xfId="0" applyFont="1" applyAlignment="1" applyProtection="1">
      <alignment horizontal="right" wrapText="1"/>
      <protection locked="0"/>
    </xf>
    <xf numFmtId="0" fontId="6" fillId="0" borderId="0" xfId="0" applyFont="1" applyFill="1" applyAlignment="1" applyProtection="1">
      <alignment horizontal="right" wrapText="1"/>
      <protection locked="0"/>
    </xf>
    <xf numFmtId="0" fontId="7" fillId="0" borderId="0" xfId="83" applyFont="1" applyFill="1" applyBorder="1" applyAlignment="1" applyProtection="1">
      <alignment horizontal="right" wrapText="1"/>
      <protection locked="0"/>
    </xf>
    <xf numFmtId="0" fontId="7" fillId="0" borderId="0" xfId="83" applyFont="1" applyFill="1" applyAlignment="1" applyProtection="1">
      <alignment horizontal="right" wrapText="1"/>
      <protection locked="0"/>
    </xf>
    <xf numFmtId="0" fontId="6" fillId="0" borderId="0" xfId="83" applyFont="1" applyFill="1" applyBorder="1" applyAlignment="1" applyProtection="1">
      <alignment horizontal="left" wrapText="1"/>
      <protection locked="0"/>
    </xf>
    <xf numFmtId="4" fontId="6" fillId="0" borderId="0" xfId="83" applyNumberFormat="1" applyFont="1" applyFill="1" applyBorder="1" applyAlignment="1" applyProtection="1">
      <alignment horizontal="center" wrapText="1"/>
      <protection locked="0"/>
    </xf>
    <xf numFmtId="4" fontId="6" fillId="0" borderId="0" xfId="83" applyNumberFormat="1" applyFont="1" applyAlignment="1" applyProtection="1">
      <alignment horizontal="right" wrapText="1"/>
      <protection locked="0"/>
    </xf>
    <xf numFmtId="0" fontId="7" fillId="0" borderId="0" xfId="83" applyFont="1" applyAlignment="1" applyProtection="1">
      <alignment horizontal="right" wrapText="1"/>
      <protection locked="0"/>
    </xf>
    <xf numFmtId="0" fontId="6" fillId="0" borderId="0" xfId="83" applyFont="1" applyFill="1" applyBorder="1" applyAlignment="1" applyProtection="1">
      <alignment horizontal="right" wrapText="1"/>
      <protection locked="0"/>
    </xf>
    <xf numFmtId="0" fontId="6" fillId="0" borderId="0" xfId="83" applyFont="1" applyFill="1" applyAlignment="1" applyProtection="1">
      <alignment horizontal="right" wrapText="1"/>
      <protection locked="0"/>
    </xf>
    <xf numFmtId="0" fontId="6" fillId="0" borderId="0" xfId="83" applyFont="1" applyAlignment="1" applyProtection="1">
      <alignment horizontal="right" wrapText="1"/>
      <protection locked="0"/>
    </xf>
    <xf numFmtId="0" fontId="6" fillId="0" borderId="0" xfId="83" applyNumberFormat="1" applyFont="1" applyFill="1" applyAlignment="1" applyProtection="1">
      <alignment horizontal="right"/>
      <protection locked="0"/>
    </xf>
    <xf numFmtId="4" fontId="7" fillId="0" borderId="0" xfId="83" applyNumberFormat="1" applyFont="1" applyFill="1" applyBorder="1" applyAlignment="1" applyProtection="1">
      <alignment horizontal="center" wrapText="1"/>
      <protection locked="0"/>
    </xf>
    <xf numFmtId="0" fontId="7" fillId="0" borderId="0" xfId="83" applyFont="1" applyFill="1" applyBorder="1" applyAlignment="1" applyProtection="1">
      <alignment horizontal="left" wrapText="1"/>
      <protection locked="0"/>
    </xf>
    <xf numFmtId="0" fontId="58" fillId="0" borderId="0" xfId="0" applyFont="1" applyAlignment="1" applyProtection="1">
      <alignment horizontal="right" wrapText="1"/>
      <protection locked="0"/>
    </xf>
    <xf numFmtId="0" fontId="54" fillId="0" borderId="0" xfId="83" applyNumberFormat="1" applyFont="1" applyAlignment="1" applyProtection="1">
      <alignment horizontal="right"/>
      <protection locked="0"/>
    </xf>
    <xf numFmtId="44" fontId="34" fillId="0" borderId="0" xfId="0" applyNumberFormat="1" applyFont="1" applyProtection="1">
      <protection locked="0"/>
    </xf>
    <xf numFmtId="4" fontId="12" fillId="24" borderId="0" xfId="786" applyNumberFormat="1" applyFont="1" applyFill="1" applyBorder="1" applyAlignment="1" applyProtection="1">
      <alignment horizontal="right" wrapText="1"/>
      <protection locked="0"/>
    </xf>
    <xf numFmtId="4" fontId="6" fillId="0" borderId="0" xfId="0" applyNumberFormat="1" applyFont="1" applyFill="1" applyAlignment="1" applyProtection="1">
      <alignment horizontal="left"/>
      <protection locked="0"/>
    </xf>
    <xf numFmtId="0" fontId="6" fillId="0" borderId="0" xfId="0" applyFont="1" applyBorder="1" applyAlignment="1" applyProtection="1">
      <alignment horizontal="left" wrapText="1"/>
      <protection locked="0"/>
    </xf>
    <xf numFmtId="4" fontId="6" fillId="0" borderId="0" xfId="83" applyNumberFormat="1" applyFont="1" applyFill="1" applyAlignment="1" applyProtection="1">
      <alignment horizontal="left" vertical="top" wrapText="1"/>
      <protection locked="0"/>
    </xf>
    <xf numFmtId="4" fontId="53" fillId="65" borderId="14" xfId="83" applyNumberFormat="1" applyFont="1" applyFill="1" applyBorder="1" applyAlignment="1" applyProtection="1">
      <alignment horizontal="left"/>
      <protection locked="0"/>
    </xf>
    <xf numFmtId="4" fontId="7" fillId="0" borderId="0" xfId="83" applyNumberFormat="1" applyFont="1" applyFill="1" applyBorder="1" applyAlignment="1" applyProtection="1">
      <alignment horizontal="left"/>
      <protection locked="0"/>
    </xf>
    <xf numFmtId="4" fontId="7" fillId="0" borderId="15" xfId="83" applyNumberFormat="1" applyFont="1" applyFill="1" applyBorder="1" applyAlignment="1" applyProtection="1">
      <alignment horizontal="right"/>
      <protection locked="0"/>
    </xf>
    <xf numFmtId="4" fontId="16" fillId="0" borderId="0" xfId="784" applyNumberFormat="1" applyFont="1" applyFill="1" applyBorder="1" applyAlignment="1" applyProtection="1">
      <alignment horizontal="right" wrapText="1"/>
      <protection locked="0"/>
    </xf>
    <xf numFmtId="4" fontId="7" fillId="0" borderId="50" xfId="784" applyNumberFormat="1" applyFont="1" applyBorder="1" applyAlignment="1" applyProtection="1">
      <alignment horizontal="right" wrapText="1"/>
      <protection locked="0"/>
    </xf>
    <xf numFmtId="4" fontId="6" fillId="0" borderId="0" xfId="785" applyNumberFormat="1" applyFont="1" applyAlignment="1" applyProtection="1">
      <alignment horizontal="right"/>
      <protection locked="0"/>
    </xf>
    <xf numFmtId="4" fontId="6" fillId="0" borderId="0" xfId="3" applyNumberFormat="1" applyFont="1" applyAlignment="1" applyProtection="1">
      <alignment horizontal="right"/>
      <protection locked="0"/>
    </xf>
    <xf numFmtId="4" fontId="6" fillId="0" borderId="51" xfId="3" applyNumberFormat="1" applyFont="1" applyBorder="1" applyAlignment="1" applyProtection="1">
      <alignment horizontal="right"/>
      <protection locked="0"/>
    </xf>
    <xf numFmtId="4" fontId="7" fillId="0" borderId="0" xfId="83" applyNumberFormat="1" applyFont="1" applyAlignment="1" applyProtection="1">
      <alignment horizontal="right" wrapText="1"/>
      <protection locked="0"/>
    </xf>
    <xf numFmtId="4" fontId="7" fillId="0" borderId="0" xfId="791" applyNumberFormat="1" applyFont="1" applyAlignment="1" applyProtection="1">
      <alignment horizontal="right"/>
      <protection locked="0"/>
    </xf>
    <xf numFmtId="4" fontId="6" fillId="0" borderId="0" xfId="0" applyNumberFormat="1" applyFont="1" applyFill="1" applyAlignment="1" applyProtection="1">
      <alignment horizontal="left" vertical="top" wrapText="1"/>
      <protection locked="0"/>
    </xf>
    <xf numFmtId="4" fontId="53" fillId="23" borderId="14" xfId="83" applyNumberFormat="1" applyFont="1" applyFill="1" applyBorder="1" applyAlignment="1" applyProtection="1">
      <alignment horizontal="left"/>
      <protection locked="0"/>
    </xf>
    <xf numFmtId="4" fontId="7" fillId="0" borderId="0" xfId="0" applyNumberFormat="1" applyFont="1" applyFill="1" applyBorder="1" applyAlignment="1" applyProtection="1">
      <alignment horizontal="left"/>
      <protection locked="0"/>
    </xf>
    <xf numFmtId="4" fontId="7" fillId="0" borderId="1" xfId="0" applyNumberFormat="1" applyFont="1" applyFill="1" applyBorder="1" applyAlignment="1" applyProtection="1">
      <alignment horizontal="left"/>
      <protection locked="0"/>
    </xf>
    <xf numFmtId="4" fontId="12" fillId="2" borderId="0" xfId="4" applyNumberFormat="1" applyFont="1" applyFill="1" applyBorder="1" applyAlignment="1" applyProtection="1">
      <alignment wrapText="1"/>
      <protection locked="0"/>
    </xf>
    <xf numFmtId="4" fontId="16" fillId="0" borderId="0" xfId="2" applyNumberFormat="1" applyFont="1" applyFill="1" applyBorder="1" applyAlignment="1" applyProtection="1">
      <alignment horizontal="right" wrapText="1"/>
      <protection locked="0"/>
    </xf>
    <xf numFmtId="4" fontId="7" fillId="0" borderId="2" xfId="2" applyNumberFormat="1" applyFont="1" applyBorder="1" applyAlignment="1" applyProtection="1">
      <alignment horizontal="right" wrapText="1"/>
      <protection locked="0"/>
    </xf>
    <xf numFmtId="4" fontId="7" fillId="0" borderId="0" xfId="2" applyNumberFormat="1" applyFont="1" applyAlignment="1" applyProtection="1">
      <alignment horizontal="right" wrapText="1"/>
      <protection locked="0"/>
    </xf>
    <xf numFmtId="4" fontId="7" fillId="0" borderId="3" xfId="2" applyNumberFormat="1" applyFont="1" applyBorder="1" applyAlignment="1" applyProtection="1">
      <alignment horizontal="right" wrapText="1"/>
      <protection locked="0"/>
    </xf>
    <xf numFmtId="4" fontId="6" fillId="0" borderId="0" xfId="2" applyNumberFormat="1" applyFont="1" applyAlignment="1" applyProtection="1">
      <alignment horizontal="right" wrapText="1"/>
      <protection locked="0"/>
    </xf>
    <xf numFmtId="4" fontId="6" fillId="0" borderId="40" xfId="3" applyNumberFormat="1" applyFont="1" applyBorder="1" applyAlignment="1" applyProtection="1">
      <alignment horizontal="right"/>
      <protection locked="0"/>
    </xf>
    <xf numFmtId="4" fontId="6" fillId="0" borderId="0" xfId="787" applyNumberFormat="1" applyFont="1" applyAlignment="1" applyProtection="1">
      <alignment horizontal="right" wrapText="1"/>
      <protection locked="0"/>
    </xf>
    <xf numFmtId="4" fontId="10" fillId="0" borderId="0" xfId="3" applyNumberFormat="1" applyFont="1" applyAlignment="1" applyProtection="1">
      <alignment horizontal="right" wrapText="1"/>
      <protection locked="0"/>
    </xf>
    <xf numFmtId="4" fontId="6" fillId="0" borderId="0" xfId="0" applyNumberFormat="1" applyFont="1" applyFill="1" applyAlignment="1" applyProtection="1">
      <alignment horizontal="right" wrapText="1"/>
      <protection locked="0"/>
    </xf>
    <xf numFmtId="4" fontId="54" fillId="0" borderId="0" xfId="83" applyNumberFormat="1" applyFont="1" applyBorder="1" applyAlignment="1" applyProtection="1">
      <alignment horizontal="center"/>
      <protection locked="0"/>
    </xf>
    <xf numFmtId="0" fontId="54" fillId="0" borderId="0" xfId="83" applyNumberFormat="1" applyFont="1" applyBorder="1" applyAlignment="1" applyProtection="1">
      <protection locked="0"/>
    </xf>
    <xf numFmtId="0" fontId="54" fillId="0" borderId="0" xfId="83" applyNumberFormat="1" applyFont="1" applyBorder="1" applyAlignment="1" applyProtection="1">
      <alignment horizontal="right"/>
      <protection locked="0"/>
    </xf>
    <xf numFmtId="0" fontId="6" fillId="0" borderId="0" xfId="83" applyNumberFormat="1" applyFont="1" applyFill="1" applyBorder="1" applyAlignment="1" applyProtection="1">
      <protection locked="0"/>
    </xf>
    <xf numFmtId="0" fontId="6" fillId="0" borderId="0" xfId="83" applyNumberFormat="1" applyFont="1" applyFill="1" applyBorder="1" applyAlignment="1" applyProtection="1">
      <alignment horizontal="right"/>
      <protection locked="0"/>
    </xf>
    <xf numFmtId="4" fontId="6" fillId="0" borderId="0" xfId="83" applyNumberFormat="1" applyFont="1" applyBorder="1" applyAlignment="1" applyProtection="1">
      <alignment horizontal="center" wrapText="1"/>
      <protection locked="0"/>
    </xf>
    <xf numFmtId="0" fontId="6" fillId="0" borderId="0" xfId="83" applyFont="1" applyBorder="1" applyAlignment="1" applyProtection="1">
      <alignment horizontal="left" wrapText="1"/>
      <protection locked="0"/>
    </xf>
    <xf numFmtId="0" fontId="6" fillId="0" borderId="0" xfId="83" applyFont="1" applyBorder="1" applyAlignment="1" applyProtection="1">
      <alignment horizontal="right" wrapText="1"/>
      <protection locked="0"/>
    </xf>
    <xf numFmtId="4" fontId="7" fillId="0" borderId="0" xfId="83" applyNumberFormat="1" applyFont="1" applyBorder="1" applyAlignment="1" applyProtection="1">
      <alignment horizontal="center" wrapText="1"/>
      <protection locked="0"/>
    </xf>
    <xf numFmtId="0" fontId="7" fillId="0" borderId="0" xfId="83" applyFont="1" applyBorder="1" applyAlignment="1" applyProtection="1">
      <alignment horizontal="left" wrapText="1"/>
      <protection locked="0"/>
    </xf>
    <xf numFmtId="0" fontId="7" fillId="0" borderId="0" xfId="83" applyFont="1" applyBorder="1" applyAlignment="1" applyProtection="1">
      <alignment horizontal="right" wrapText="1"/>
      <protection locked="0"/>
    </xf>
    <xf numFmtId="4" fontId="51" fillId="0" borderId="0" xfId="83" applyNumberFormat="1" applyFont="1" applyFill="1" applyBorder="1" applyAlignment="1" applyProtection="1">
      <alignment horizontal="center" wrapText="1"/>
      <protection locked="0"/>
    </xf>
    <xf numFmtId="4" fontId="6" fillId="0" borderId="0" xfId="0" applyNumberFormat="1" applyFont="1" applyFill="1" applyBorder="1" applyAlignment="1" applyProtection="1">
      <alignment horizontal="center" wrapText="1"/>
      <protection locked="0"/>
    </xf>
    <xf numFmtId="0" fontId="6" fillId="0" borderId="0" xfId="0" applyFont="1" applyFill="1" applyBorder="1" applyAlignment="1" applyProtection="1">
      <alignment horizontal="left" wrapText="1"/>
      <protection locked="0"/>
    </xf>
    <xf numFmtId="0" fontId="6" fillId="0" borderId="0" xfId="0" applyFont="1" applyFill="1" applyBorder="1" applyAlignment="1" applyProtection="1">
      <alignment horizontal="right" wrapText="1"/>
      <protection locked="0"/>
    </xf>
    <xf numFmtId="4" fontId="6" fillId="0" borderId="0" xfId="0" applyNumberFormat="1" applyFont="1" applyBorder="1" applyAlignment="1" applyProtection="1">
      <alignment horizontal="center" wrapText="1"/>
      <protection locked="0"/>
    </xf>
    <xf numFmtId="0" fontId="6" fillId="0" borderId="0" xfId="0" applyFont="1" applyBorder="1" applyAlignment="1" applyProtection="1">
      <alignment horizontal="right" wrapText="1"/>
      <protection locked="0"/>
    </xf>
    <xf numFmtId="4" fontId="58" fillId="0" borderId="0" xfId="0" applyNumberFormat="1" applyFont="1" applyBorder="1" applyAlignment="1" applyProtection="1">
      <alignment horizontal="center" wrapText="1"/>
      <protection locked="0"/>
    </xf>
    <xf numFmtId="0" fontId="58" fillId="0" borderId="0" xfId="0" applyFont="1" applyBorder="1" applyAlignment="1" applyProtection="1">
      <alignment horizontal="left" wrapText="1"/>
      <protection locked="0"/>
    </xf>
    <xf numFmtId="0" fontId="7" fillId="0" borderId="0" xfId="0" applyFont="1" applyBorder="1" applyAlignment="1" applyProtection="1">
      <alignment horizontal="right" wrapText="1"/>
      <protection locked="0"/>
    </xf>
    <xf numFmtId="4" fontId="7" fillId="0" borderId="0" xfId="0" applyNumberFormat="1" applyFont="1" applyBorder="1" applyAlignment="1" applyProtection="1">
      <alignment horizontal="center" wrapText="1"/>
      <protection locked="0"/>
    </xf>
    <xf numFmtId="4" fontId="7" fillId="0" borderId="0" xfId="0" applyNumberFormat="1" applyFont="1" applyFill="1" applyBorder="1" applyAlignment="1" applyProtection="1">
      <alignment horizontal="center" wrapText="1"/>
      <protection locked="0"/>
    </xf>
    <xf numFmtId="0" fontId="7" fillId="0" borderId="0" xfId="0" applyFont="1" applyBorder="1" applyAlignment="1" applyProtection="1">
      <alignment horizontal="left" wrapText="1"/>
      <protection locked="0"/>
    </xf>
    <xf numFmtId="4" fontId="7" fillId="0" borderId="2" xfId="2" applyNumberFormat="1" applyFont="1" applyFill="1" applyBorder="1" applyAlignment="1" applyProtection="1">
      <alignment horizontal="right" wrapText="1"/>
    </xf>
    <xf numFmtId="4" fontId="6" fillId="0" borderId="0" xfId="0" applyNumberFormat="1" applyFont="1" applyFill="1" applyAlignment="1" applyProtection="1"/>
    <xf numFmtId="4" fontId="7" fillId="0" borderId="1" xfId="2" applyNumberFormat="1" applyFont="1" applyFill="1" applyBorder="1" applyAlignment="1" applyProtection="1">
      <alignment horizontal="right" wrapText="1"/>
    </xf>
    <xf numFmtId="170" fontId="6" fillId="0" borderId="0" xfId="0" applyNumberFormat="1" applyFont="1" applyFill="1" applyAlignment="1" applyProtection="1">
      <alignment horizontal="right" wrapText="1"/>
    </xf>
    <xf numFmtId="4" fontId="6" fillId="0" borderId="0" xfId="0" applyNumberFormat="1" applyFont="1" applyAlignment="1" applyProtection="1"/>
    <xf numFmtId="179" fontId="6" fillId="0" borderId="0" xfId="0" applyNumberFormat="1" applyFont="1" applyFill="1" applyAlignment="1" applyProtection="1">
      <alignment horizontal="right" wrapText="1"/>
    </xf>
    <xf numFmtId="179" fontId="7" fillId="0" borderId="0" xfId="83" applyNumberFormat="1" applyFont="1" applyFill="1" applyAlignment="1" applyProtection="1">
      <alignment horizontal="right" wrapText="1"/>
    </xf>
    <xf numFmtId="4" fontId="6" fillId="0" borderId="0" xfId="784" applyNumberFormat="1" applyFont="1" applyFill="1" applyBorder="1" applyAlignment="1" applyProtection="1">
      <alignment horizontal="right" wrapText="1"/>
    </xf>
    <xf numFmtId="179" fontId="6" fillId="0" borderId="0" xfId="83" applyNumberFormat="1" applyFont="1" applyFill="1" applyAlignment="1" applyProtection="1">
      <alignment horizontal="right" wrapText="1"/>
    </xf>
    <xf numFmtId="4" fontId="7" fillId="0" borderId="17" xfId="784" applyNumberFormat="1" applyFont="1" applyFill="1" applyBorder="1" applyAlignment="1" applyProtection="1">
      <alignment horizontal="right" wrapText="1"/>
    </xf>
    <xf numFmtId="179" fontId="7" fillId="0" borderId="0" xfId="83" applyNumberFormat="1" applyFont="1" applyFill="1" applyBorder="1" applyAlignment="1" applyProtection="1">
      <alignment horizontal="right" wrapText="1"/>
    </xf>
    <xf numFmtId="179" fontId="6" fillId="0" borderId="0" xfId="83" applyNumberFormat="1" applyFont="1" applyFill="1" applyBorder="1" applyAlignment="1" applyProtection="1">
      <alignment horizontal="right" wrapText="1"/>
    </xf>
    <xf numFmtId="179" fontId="6" fillId="0" borderId="0" xfId="0" applyNumberFormat="1" applyFont="1" applyFill="1" applyBorder="1" applyAlignment="1" applyProtection="1">
      <alignment horizontal="right" wrapText="1"/>
    </xf>
    <xf numFmtId="179" fontId="7" fillId="0" borderId="0" xfId="0" applyNumberFormat="1" applyFont="1" applyFill="1" applyBorder="1" applyAlignment="1" applyProtection="1">
      <alignment horizontal="right" wrapText="1"/>
    </xf>
    <xf numFmtId="4" fontId="7" fillId="0" borderId="0" xfId="784" applyNumberFormat="1" applyFont="1" applyFill="1" applyBorder="1" applyAlignment="1" applyProtection="1">
      <alignment horizontal="right" wrapText="1"/>
    </xf>
    <xf numFmtId="4" fontId="6" fillId="0" borderId="0" xfId="83" applyNumberFormat="1" applyFont="1" applyFill="1" applyBorder="1" applyAlignment="1" applyProtection="1">
      <alignment horizontal="right" wrapText="1"/>
    </xf>
    <xf numFmtId="179" fontId="7" fillId="0" borderId="0" xfId="0" applyNumberFormat="1" applyFont="1" applyFill="1" applyAlignment="1" applyProtection="1">
      <alignment horizontal="right" wrapText="1"/>
    </xf>
    <xf numFmtId="44" fontId="6" fillId="0" borderId="0" xfId="0" applyNumberFormat="1" applyFont="1" applyAlignment="1" applyProtection="1">
      <alignment horizontal="right" wrapText="1"/>
      <protection locked="0"/>
    </xf>
    <xf numFmtId="4" fontId="6" fillId="0" borderId="0" xfId="784" applyNumberFormat="1" applyFont="1" applyFill="1" applyBorder="1" applyAlignment="1" applyProtection="1">
      <alignment horizontal="right" wrapText="1"/>
      <protection locked="0"/>
    </xf>
    <xf numFmtId="4" fontId="134" fillId="0" borderId="0" xfId="794" applyNumberFormat="1" applyFont="1" applyFill="1" applyBorder="1" applyAlignment="1" applyProtection="1">
      <alignment horizontal="right" wrapText="1"/>
    </xf>
    <xf numFmtId="44" fontId="6" fillId="0" borderId="0" xfId="784" applyNumberFormat="1" applyFont="1" applyFill="1" applyBorder="1" applyAlignment="1" applyProtection="1">
      <alignment horizontal="right" wrapText="1"/>
      <protection locked="0"/>
    </xf>
    <xf numFmtId="0" fontId="6" fillId="0" borderId="0" xfId="9" applyFont="1" applyFill="1" applyAlignment="1" applyProtection="1">
      <alignment horizontal="right" vertical="center" wrapText="1"/>
    </xf>
    <xf numFmtId="4" fontId="134" fillId="0" borderId="0" xfId="0" applyNumberFormat="1" applyFont="1" applyAlignment="1" applyProtection="1"/>
    <xf numFmtId="0" fontId="143" fillId="0" borderId="0" xfId="0" applyFont="1" applyBorder="1" applyAlignment="1" applyProtection="1">
      <alignment horizontal="right" vertical="center"/>
      <protection locked="0"/>
    </xf>
    <xf numFmtId="0" fontId="143" fillId="0" borderId="0" xfId="0" applyFont="1" applyBorder="1" applyAlignment="1" applyProtection="1">
      <alignment horizontal="left" vertical="top"/>
      <protection locked="0"/>
    </xf>
    <xf numFmtId="0" fontId="143" fillId="0" borderId="0" xfId="0" applyFont="1" applyBorder="1" applyAlignment="1" applyProtection="1">
      <alignment horizontal="right" vertical="center" wrapText="1"/>
      <protection locked="0"/>
    </xf>
    <xf numFmtId="4" fontId="143" fillId="0" borderId="0" xfId="0" applyNumberFormat="1" applyFont="1" applyBorder="1" applyAlignment="1" applyProtection="1">
      <alignment horizontal="right" vertical="center" wrapText="1"/>
      <protection locked="0"/>
    </xf>
    <xf numFmtId="0" fontId="143" fillId="0" borderId="0" xfId="0" applyFont="1" applyBorder="1" applyAlignment="1" applyProtection="1">
      <alignment horizontal="left" vertical="top" wrapText="1"/>
      <protection locked="0"/>
    </xf>
    <xf numFmtId="0" fontId="143" fillId="0" borderId="0" xfId="0" applyFont="1" applyBorder="1" applyAlignment="1" applyProtection="1">
      <alignment horizontal="center" vertical="center" wrapText="1"/>
      <protection locked="0"/>
    </xf>
    <xf numFmtId="0" fontId="144" fillId="0" borderId="0" xfId="0" applyFont="1" applyBorder="1" applyAlignment="1" applyProtection="1">
      <alignment horizontal="right" vertical="center" wrapText="1"/>
      <protection locked="0"/>
    </xf>
    <xf numFmtId="4" fontId="144" fillId="0" borderId="0" xfId="0" applyNumberFormat="1" applyFont="1" applyBorder="1" applyAlignment="1" applyProtection="1">
      <alignment horizontal="right" vertical="center" wrapText="1"/>
      <protection locked="0"/>
    </xf>
    <xf numFmtId="4" fontId="144" fillId="0" borderId="0" xfId="0" applyNumberFormat="1" applyFont="1" applyBorder="1" applyAlignment="1" applyProtection="1">
      <alignment horizontal="center" vertical="center" wrapText="1"/>
      <protection locked="0"/>
    </xf>
    <xf numFmtId="4" fontId="6" fillId="0" borderId="0" xfId="83" applyNumberFormat="1" applyFont="1" applyFill="1" applyAlignment="1" applyProtection="1"/>
    <xf numFmtId="170" fontId="134" fillId="0" borderId="0" xfId="0" applyNumberFormat="1" applyFont="1" applyFill="1" applyAlignment="1" applyProtection="1">
      <alignment horizontal="right" wrapText="1"/>
    </xf>
    <xf numFmtId="0" fontId="124" fillId="0" borderId="0" xfId="0" applyFont="1"/>
    <xf numFmtId="49" fontId="116" fillId="0" borderId="0" xfId="0" applyNumberFormat="1" applyFont="1" applyAlignment="1">
      <alignment horizontal="center" vertical="top" wrapText="1"/>
    </xf>
    <xf numFmtId="49" fontId="126" fillId="0" borderId="0" xfId="0" applyNumberFormat="1" applyFont="1" applyAlignment="1">
      <alignment horizontal="center"/>
    </xf>
    <xf numFmtId="0" fontId="111" fillId="0" borderId="0" xfId="0" applyFont="1" applyAlignment="1">
      <alignment horizontal="left" vertical="center"/>
    </xf>
    <xf numFmtId="0" fontId="111" fillId="0" borderId="0" xfId="0" applyFont="1" applyAlignment="1">
      <alignment horizontal="right" vertical="top"/>
    </xf>
    <xf numFmtId="49" fontId="127" fillId="0" borderId="0" xfId="0" applyNumberFormat="1" applyFont="1" applyAlignment="1">
      <alignment horizontal="left" vertical="top" wrapText="1"/>
    </xf>
    <xf numFmtId="0" fontId="114" fillId="0" borderId="0" xfId="0" applyFont="1" applyAlignment="1">
      <alignment horizontal="left" vertical="center"/>
    </xf>
    <xf numFmtId="0" fontId="110" fillId="0" borderId="0" xfId="0" applyFont="1"/>
    <xf numFmtId="49" fontId="115" fillId="0" borderId="0" xfId="0" applyNumberFormat="1" applyFont="1" applyAlignment="1">
      <alignment horizontal="left" vertical="top" wrapText="1"/>
    </xf>
    <xf numFmtId="0" fontId="128" fillId="0" borderId="0" xfId="0" applyFont="1" applyAlignment="1">
      <alignment horizontal="left" vertical="center"/>
    </xf>
    <xf numFmtId="49" fontId="124" fillId="0" borderId="0" xfId="0" applyNumberFormat="1" applyFont="1" applyAlignment="1">
      <alignment horizontal="left" vertical="top"/>
    </xf>
    <xf numFmtId="49" fontId="115" fillId="61" borderId="0" xfId="0" applyNumberFormat="1" applyFont="1" applyFill="1" applyAlignment="1">
      <alignment horizontal="left" vertical="top"/>
    </xf>
    <xf numFmtId="0" fontId="124" fillId="61" borderId="0" xfId="0" applyFont="1" applyFill="1"/>
    <xf numFmtId="0" fontId="114" fillId="0" borderId="0" xfId="0" applyFont="1" applyAlignment="1">
      <alignment horizontal="right" vertical="top"/>
    </xf>
    <xf numFmtId="49" fontId="129" fillId="61" borderId="0" xfId="0" applyNumberFormat="1" applyFont="1" applyFill="1" applyAlignment="1">
      <alignment horizontal="left" vertical="top"/>
    </xf>
    <xf numFmtId="49" fontId="130" fillId="61" borderId="0" xfId="0" applyNumberFormat="1" applyFont="1" applyFill="1" applyAlignment="1">
      <alignment horizontal="right"/>
    </xf>
    <xf numFmtId="0" fontId="111" fillId="0" borderId="0" xfId="0" applyFont="1"/>
    <xf numFmtId="49" fontId="112" fillId="0" borderId="0" xfId="0" applyNumberFormat="1" applyFont="1" applyAlignment="1">
      <alignment horizontal="left" vertical="top"/>
    </xf>
    <xf numFmtId="49" fontId="124" fillId="61" borderId="0" xfId="0" applyNumberFormat="1" applyFont="1" applyFill="1" applyAlignment="1">
      <alignment horizontal="left" vertical="top"/>
    </xf>
    <xf numFmtId="0" fontId="111" fillId="61" borderId="0" xfId="0" applyFont="1" applyFill="1"/>
    <xf numFmtId="0" fontId="131" fillId="0" borderId="0" xfId="0" applyFont="1" applyAlignment="1">
      <alignment horizontal="right" vertical="top"/>
    </xf>
    <xf numFmtId="49" fontId="114" fillId="61" borderId="0" xfId="0" applyNumberFormat="1" applyFont="1" applyFill="1" applyAlignment="1">
      <alignment horizontal="right" vertical="top"/>
    </xf>
    <xf numFmtId="0" fontId="13" fillId="66" borderId="56" xfId="19470" applyNumberFormat="1" applyFont="1" applyBorder="1" applyAlignment="1" applyProtection="1">
      <alignment horizontal="left" vertical="top" wrapText="1"/>
    </xf>
    <xf numFmtId="49" fontId="6" fillId="0" borderId="0" xfId="0" applyNumberFormat="1" applyFont="1" applyFill="1" applyBorder="1" applyAlignment="1" applyProtection="1">
      <alignment vertical="top" wrapText="1"/>
    </xf>
    <xf numFmtId="49" fontId="7" fillId="0" borderId="0" xfId="0" applyNumberFormat="1" applyFont="1" applyFill="1" applyBorder="1" applyAlignment="1" applyProtection="1">
      <alignment vertical="center" wrapText="1"/>
    </xf>
    <xf numFmtId="49" fontId="7" fillId="0" borderId="0" xfId="83" applyNumberFormat="1" applyFont="1" applyFill="1" applyBorder="1" applyAlignment="1" applyProtection="1">
      <alignment vertical="center" wrapText="1"/>
    </xf>
    <xf numFmtId="49" fontId="6" fillId="0" borderId="0" xfId="0" applyNumberFormat="1" applyFont="1" applyFill="1" applyBorder="1" applyAlignment="1" applyProtection="1">
      <alignment vertical="center" wrapText="1"/>
    </xf>
    <xf numFmtId="49" fontId="6" fillId="0" borderId="0" xfId="83" applyNumberFormat="1" applyFont="1" applyFill="1" applyBorder="1" applyAlignment="1" applyProtection="1">
      <alignment vertical="center" wrapText="1"/>
    </xf>
    <xf numFmtId="0" fontId="6" fillId="0" borderId="0" xfId="0" applyFont="1" applyFill="1" applyBorder="1" applyAlignment="1" applyProtection="1">
      <alignment vertical="center" wrapText="1"/>
    </xf>
    <xf numFmtId="0" fontId="6" fillId="0" borderId="0" xfId="83" applyFont="1" applyFill="1" applyBorder="1" applyAlignment="1" applyProtection="1">
      <alignment vertical="center" wrapText="1"/>
    </xf>
    <xf numFmtId="0" fontId="6" fillId="0" borderId="0" xfId="791" applyFont="1" applyFill="1" applyBorder="1" applyAlignment="1" applyProtection="1">
      <alignment vertical="top" wrapText="1"/>
    </xf>
    <xf numFmtId="0" fontId="6" fillId="0" borderId="0" xfId="83" applyNumberFormat="1" applyFont="1" applyFill="1" applyAlignment="1" applyProtection="1">
      <alignment vertical="center" wrapText="1"/>
    </xf>
    <xf numFmtId="0" fontId="34" fillId="0" borderId="0" xfId="0" applyFont="1" applyBorder="1" applyProtection="1"/>
    <xf numFmtId="0" fontId="34" fillId="0" borderId="0" xfId="0" applyFont="1" applyProtection="1"/>
    <xf numFmtId="0" fontId="188" fillId="0" borderId="0" xfId="0" applyFont="1" applyAlignment="1" applyProtection="1">
      <alignment horizontal="left" vertical="center" wrapText="1"/>
    </xf>
    <xf numFmtId="0" fontId="190" fillId="0" borderId="2" xfId="0" applyFont="1" applyFill="1" applyBorder="1" applyProtection="1"/>
    <xf numFmtId="0" fontId="191" fillId="0" borderId="2" xfId="0" applyFont="1" applyFill="1" applyBorder="1" applyAlignment="1" applyProtection="1">
      <alignment horizontal="left" wrapText="1"/>
    </xf>
    <xf numFmtId="0" fontId="192" fillId="0" borderId="2" xfId="0" applyFont="1" applyFill="1" applyBorder="1" applyAlignment="1" applyProtection="1">
      <alignment horizontal="left" wrapText="1"/>
    </xf>
    <xf numFmtId="0" fontId="34" fillId="0" borderId="0" xfId="0" applyFont="1" applyFill="1" applyBorder="1" applyProtection="1"/>
    <xf numFmtId="0" fontId="107" fillId="0" borderId="0" xfId="0" applyFont="1" applyFill="1" applyBorder="1" applyAlignment="1" applyProtection="1">
      <alignment horizontal="center"/>
    </xf>
    <xf numFmtId="0" fontId="65" fillId="0" borderId="0" xfId="0" applyFont="1" applyProtection="1"/>
    <xf numFmtId="0" fontId="65" fillId="0" borderId="0" xfId="0" applyFont="1" applyAlignment="1" applyProtection="1">
      <alignment horizontal="right" wrapText="1"/>
    </xf>
    <xf numFmtId="0" fontId="34" fillId="0" borderId="0" xfId="0" applyFont="1" applyBorder="1" applyAlignment="1" applyProtection="1">
      <alignment vertical="center"/>
    </xf>
    <xf numFmtId="0" fontId="189" fillId="63" borderId="0" xfId="0" applyFont="1" applyFill="1" applyAlignment="1" applyProtection="1">
      <alignment vertical="center"/>
    </xf>
    <xf numFmtId="0" fontId="189" fillId="63" borderId="0" xfId="0" applyFont="1" applyFill="1" applyAlignment="1" applyProtection="1">
      <alignment horizontal="left" vertical="center" wrapText="1"/>
    </xf>
    <xf numFmtId="0" fontId="189" fillId="63" borderId="37" xfId="0" applyFont="1" applyFill="1" applyBorder="1" applyAlignment="1" applyProtection="1">
      <alignment horizontal="center" vertical="center" wrapText="1"/>
    </xf>
    <xf numFmtId="0" fontId="55" fillId="0" borderId="2" xfId="0" applyFont="1" applyBorder="1" applyAlignment="1" applyProtection="1">
      <alignment vertical="center"/>
    </xf>
    <xf numFmtId="49" fontId="55" fillId="0" borderId="2" xfId="0" applyNumberFormat="1" applyFont="1" applyBorder="1" applyAlignment="1" applyProtection="1">
      <alignment vertical="center"/>
    </xf>
    <xf numFmtId="44" fontId="55" fillId="0" borderId="38" xfId="0" applyNumberFormat="1" applyFont="1" applyBorder="1" applyAlignment="1" applyProtection="1">
      <alignment horizontal="right" vertical="center"/>
    </xf>
    <xf numFmtId="0" fontId="55" fillId="0" borderId="2" xfId="0" applyNumberFormat="1" applyFont="1" applyBorder="1" applyAlignment="1" applyProtection="1">
      <alignment vertical="center"/>
    </xf>
    <xf numFmtId="44" fontId="55" fillId="0" borderId="38" xfId="0" applyNumberFormat="1" applyFont="1" applyFill="1" applyBorder="1" applyAlignment="1" applyProtection="1">
      <alignment horizontal="right" vertical="center"/>
    </xf>
    <xf numFmtId="0" fontId="106" fillId="61" borderId="1" xfId="0" applyFont="1" applyFill="1" applyBorder="1" applyProtection="1"/>
    <xf numFmtId="0" fontId="64" fillId="61" borderId="1" xfId="0" applyFont="1" applyFill="1" applyBorder="1" applyAlignment="1" applyProtection="1">
      <alignment horizontal="right" vertical="center"/>
    </xf>
    <xf numFmtId="44" fontId="64" fillId="0" borderId="39" xfId="0" applyNumberFormat="1" applyFont="1" applyFill="1" applyBorder="1" applyAlignment="1" applyProtection="1">
      <alignment horizontal="right" vertical="center"/>
    </xf>
    <xf numFmtId="49" fontId="55" fillId="0" borderId="2" xfId="0" applyNumberFormat="1" applyFont="1" applyBorder="1" applyAlignment="1" applyProtection="1">
      <alignment horizontal="right" vertical="center" wrapText="1"/>
    </xf>
    <xf numFmtId="0" fontId="34" fillId="69" borderId="0" xfId="0" applyFont="1" applyFill="1" applyAlignment="1" applyProtection="1"/>
    <xf numFmtId="0" fontId="34" fillId="69" borderId="0" xfId="0" applyFont="1" applyFill="1" applyProtection="1"/>
    <xf numFmtId="0" fontId="145" fillId="0" borderId="0" xfId="0" applyFont="1" applyAlignment="1" applyProtection="1">
      <alignment horizontal="right" vertical="center" wrapText="1"/>
    </xf>
    <xf numFmtId="0" fontId="0" fillId="69" borderId="0" xfId="0" applyFill="1" applyProtection="1"/>
    <xf numFmtId="44" fontId="65" fillId="69" borderId="0" xfId="0" applyNumberFormat="1" applyFont="1" applyFill="1" applyBorder="1" applyProtection="1"/>
    <xf numFmtId="44" fontId="65" fillId="69" borderId="0" xfId="0" applyNumberFormat="1" applyFont="1" applyFill="1" applyProtection="1"/>
    <xf numFmtId="0" fontId="54" fillId="0" borderId="0" xfId="83" applyNumberFormat="1" applyFont="1" applyAlignment="1" applyProtection="1">
      <protection locked="0"/>
    </xf>
    <xf numFmtId="0" fontId="6" fillId="0" borderId="0" xfId="0" applyNumberFormat="1" applyFont="1" applyFill="1" applyAlignment="1" applyProtection="1"/>
    <xf numFmtId="0" fontId="6" fillId="0" borderId="0" xfId="0" applyNumberFormat="1" applyFont="1" applyFill="1" applyBorder="1" applyAlignment="1" applyProtection="1">
      <protection locked="0"/>
    </xf>
    <xf numFmtId="0" fontId="6" fillId="0" borderId="0" xfId="0" applyNumberFormat="1" applyFont="1" applyFill="1" applyAlignment="1" applyProtection="1">
      <protection locked="0"/>
    </xf>
    <xf numFmtId="0" fontId="13" fillId="0" borderId="0" xfId="0" applyFont="1" applyBorder="1" applyAlignment="1" applyProtection="1">
      <protection locked="0"/>
    </xf>
    <xf numFmtId="0" fontId="13" fillId="0" borderId="0" xfId="0" applyFont="1" applyAlignment="1" applyProtection="1">
      <protection locked="0"/>
    </xf>
    <xf numFmtId="4" fontId="6" fillId="0" borderId="0" xfId="0" applyNumberFormat="1" applyFont="1" applyAlignment="1" applyProtection="1">
      <protection locked="0"/>
    </xf>
    <xf numFmtId="44" fontId="6" fillId="0" borderId="0" xfId="0" applyNumberFormat="1" applyFont="1" applyFill="1" applyAlignment="1" applyProtection="1"/>
    <xf numFmtId="0" fontId="6" fillId="0" borderId="0" xfId="0" applyFont="1" applyAlignment="1" applyProtection="1"/>
    <xf numFmtId="4" fontId="6" fillId="0" borderId="0" xfId="787" applyNumberFormat="1" applyFont="1" applyAlignment="1" applyProtection="1">
      <protection locked="0"/>
    </xf>
    <xf numFmtId="0" fontId="63" fillId="0" borderId="0" xfId="0" applyFont="1" applyAlignment="1" applyProtection="1"/>
    <xf numFmtId="4" fontId="133" fillId="0" borderId="0" xfId="787" applyNumberFormat="1" applyFont="1" applyAlignment="1" applyProtection="1">
      <protection locked="0"/>
    </xf>
    <xf numFmtId="0" fontId="0" fillId="0" borderId="0" xfId="0" applyAlignment="1" applyProtection="1">
      <alignment wrapText="1"/>
      <protection locked="0"/>
    </xf>
    <xf numFmtId="0" fontId="0" fillId="0" borderId="0" xfId="0" applyAlignment="1" applyProtection="1">
      <alignment wrapText="1"/>
    </xf>
    <xf numFmtId="0" fontId="0" fillId="0" borderId="0" xfId="0" applyAlignment="1" applyProtection="1">
      <protection locked="0"/>
    </xf>
    <xf numFmtId="0" fontId="0" fillId="0" borderId="0" xfId="0" applyAlignment="1" applyProtection="1">
      <alignment vertical="center" wrapText="1"/>
      <protection locked="0"/>
    </xf>
    <xf numFmtId="0" fontId="142" fillId="0" borderId="0" xfId="0" applyFont="1" applyAlignment="1" applyProtection="1">
      <alignment wrapText="1"/>
      <protection locked="0"/>
    </xf>
    <xf numFmtId="0" fontId="6" fillId="0" borderId="0" xfId="83" applyNumberFormat="1" applyFont="1" applyFill="1" applyAlignment="1" applyProtection="1">
      <protection locked="0"/>
    </xf>
    <xf numFmtId="0" fontId="16" fillId="61" borderId="52" xfId="475" applyFont="1" applyFill="1" applyBorder="1" applyAlignment="1" applyProtection="1">
      <protection locked="0"/>
    </xf>
    <xf numFmtId="0" fontId="16" fillId="61" borderId="31" xfId="475" applyFont="1" applyFill="1" applyBorder="1" applyAlignment="1" applyProtection="1">
      <protection locked="0"/>
    </xf>
    <xf numFmtId="0" fontId="16" fillId="61" borderId="34" xfId="475" applyFont="1" applyFill="1" applyBorder="1" applyAlignment="1" applyProtection="1">
      <protection locked="0"/>
    </xf>
    <xf numFmtId="4" fontId="16" fillId="61" borderId="52" xfId="475" applyNumberFormat="1" applyFont="1" applyFill="1" applyBorder="1" applyAlignment="1" applyProtection="1">
      <protection locked="0"/>
    </xf>
    <xf numFmtId="4" fontId="16" fillId="61" borderId="31" xfId="475" applyNumberFormat="1" applyFont="1" applyFill="1" applyBorder="1" applyAlignment="1" applyProtection="1">
      <protection locked="0"/>
    </xf>
    <xf numFmtId="4" fontId="16" fillId="61" borderId="34" xfId="475" applyNumberFormat="1" applyFont="1" applyFill="1" applyBorder="1" applyAlignment="1" applyProtection="1">
      <protection locked="0"/>
    </xf>
    <xf numFmtId="4" fontId="16" fillId="0" borderId="0" xfId="475" applyNumberFormat="1" applyFont="1" applyAlignment="1" applyProtection="1">
      <protection locked="0"/>
    </xf>
    <xf numFmtId="0" fontId="0" fillId="0" borderId="0" xfId="0" applyAlignment="1" applyProtection="1"/>
    <xf numFmtId="0" fontId="0" fillId="0" borderId="0" xfId="0" applyAlignment="1" applyProtection="1">
      <alignment vertical="center" wrapText="1"/>
    </xf>
    <xf numFmtId="49" fontId="6" fillId="0" borderId="0" xfId="0" applyNumberFormat="1" applyFont="1" applyAlignment="1" applyProtection="1">
      <alignment horizontal="left" vertical="top"/>
    </xf>
    <xf numFmtId="0" fontId="7" fillId="0" borderId="0" xfId="0" applyFont="1" applyAlignment="1" applyProtection="1">
      <alignment horizontal="left" vertical="center" wrapText="1"/>
    </xf>
    <xf numFmtId="0" fontId="7" fillId="0" borderId="0" xfId="0" applyFont="1" applyAlignment="1" applyProtection="1">
      <alignment horizontal="right"/>
    </xf>
    <xf numFmtId="179" fontId="7" fillId="0" borderId="0" xfId="0" applyNumberFormat="1" applyFont="1" applyAlignment="1" applyProtection="1">
      <alignment horizontal="right" wrapText="1"/>
    </xf>
    <xf numFmtId="0" fontId="6" fillId="0" borderId="0" xfId="0" applyFont="1" applyAlignment="1" applyProtection="1">
      <alignment horizontal="left" vertical="center" wrapText="1"/>
    </xf>
    <xf numFmtId="0" fontId="6" fillId="0" borderId="0" xfId="0" applyFont="1" applyAlignment="1" applyProtection="1">
      <alignment horizontal="right"/>
    </xf>
    <xf numFmtId="0" fontId="16" fillId="61" borderId="52" xfId="475" applyFont="1" applyFill="1" applyBorder="1" applyAlignment="1" applyProtection="1"/>
    <xf numFmtId="0" fontId="16" fillId="61" borderId="31" xfId="475" applyFont="1" applyFill="1" applyBorder="1" applyAlignment="1" applyProtection="1"/>
    <xf numFmtId="0" fontId="16" fillId="61" borderId="34" xfId="475" applyFont="1" applyFill="1" applyBorder="1" applyAlignment="1" applyProtection="1"/>
    <xf numFmtId="0" fontId="16" fillId="61" borderId="28" xfId="475" applyFont="1" applyFill="1" applyBorder="1" applyAlignment="1" applyProtection="1"/>
    <xf numFmtId="0" fontId="16" fillId="0" borderId="0" xfId="475" applyFont="1" applyFill="1" applyBorder="1" applyAlignment="1" applyProtection="1"/>
    <xf numFmtId="49" fontId="6" fillId="0" borderId="0" xfId="83" applyNumberFormat="1" applyFont="1" applyFill="1" applyAlignment="1" applyProtection="1"/>
    <xf numFmtId="0" fontId="6" fillId="0" borderId="0" xfId="83" applyFont="1" applyFill="1" applyAlignment="1" applyProtection="1"/>
    <xf numFmtId="0" fontId="142" fillId="0" borderId="0" xfId="0" applyFont="1" applyAlignment="1" applyProtection="1">
      <alignment wrapText="1"/>
    </xf>
    <xf numFmtId="49" fontId="6" fillId="0" borderId="0" xfId="83" applyNumberFormat="1" applyFont="1" applyAlignment="1" applyProtection="1">
      <alignment vertical="center" wrapText="1"/>
    </xf>
    <xf numFmtId="0" fontId="6" fillId="0" borderId="0" xfId="9" applyFont="1" applyAlignment="1" applyProtection="1">
      <alignment horizontal="left" vertical="top" wrapText="1"/>
    </xf>
    <xf numFmtId="49" fontId="6" fillId="0" borderId="0" xfId="83" applyNumberFormat="1" applyFont="1" applyAlignment="1" applyProtection="1">
      <alignment horizontal="left" vertical="top" wrapText="1"/>
    </xf>
    <xf numFmtId="0" fontId="6" fillId="0" borderId="0" xfId="83" applyFont="1" applyAlignment="1" applyProtection="1">
      <alignment horizontal="right" wrapText="1"/>
    </xf>
    <xf numFmtId="0" fontId="6" fillId="0" borderId="0" xfId="394" applyFont="1" applyAlignment="1" applyProtection="1">
      <alignment horizontal="right" wrapText="1"/>
    </xf>
    <xf numFmtId="179" fontId="6" fillId="0" borderId="0" xfId="0" applyNumberFormat="1" applyFont="1" applyAlignment="1" applyProtection="1">
      <alignment horizontal="right" wrapText="1"/>
    </xf>
    <xf numFmtId="179" fontId="134" fillId="0" borderId="0" xfId="0" applyNumberFormat="1" applyFont="1" applyAlignment="1" applyProtection="1">
      <alignment horizontal="right" wrapText="1"/>
    </xf>
    <xf numFmtId="0" fontId="7" fillId="0" borderId="0" xfId="0" applyFont="1" applyAlignment="1" applyProtection="1">
      <alignment horizontal="left" vertical="top" wrapText="1"/>
    </xf>
    <xf numFmtId="4" fontId="134" fillId="0" borderId="0" xfId="83" applyNumberFormat="1" applyFont="1" applyFill="1" applyAlignment="1" applyProtection="1"/>
    <xf numFmtId="44" fontId="6" fillId="0" borderId="0" xfId="0" applyNumberFormat="1" applyFont="1" applyAlignment="1" applyProtection="1">
      <alignment horizontal="right" wrapText="1"/>
    </xf>
    <xf numFmtId="0" fontId="16" fillId="61" borderId="29" xfId="475" applyFont="1" applyFill="1" applyBorder="1" applyAlignment="1" applyProtection="1"/>
    <xf numFmtId="0" fontId="16" fillId="61" borderId="32" xfId="475" applyFont="1" applyFill="1" applyBorder="1" applyAlignment="1" applyProtection="1"/>
    <xf numFmtId="0" fontId="16" fillId="61" borderId="35" xfId="475" applyFont="1" applyFill="1" applyBorder="1" applyAlignment="1" applyProtection="1"/>
    <xf numFmtId="44" fontId="6" fillId="0" borderId="0" xfId="83" applyNumberFormat="1" applyFont="1" applyFill="1" applyAlignment="1" applyProtection="1"/>
    <xf numFmtId="0" fontId="61" fillId="0" borderId="0" xfId="83" applyFont="1" applyAlignment="1" applyProtection="1">
      <alignment horizontal="center" vertical="center" wrapText="1"/>
      <protection locked="0"/>
    </xf>
    <xf numFmtId="0" fontId="11" fillId="0" borderId="0" xfId="83" applyProtection="1">
      <protection locked="0"/>
    </xf>
    <xf numFmtId="0" fontId="13" fillId="0" borderId="0" xfId="83" applyFont="1" applyAlignment="1" applyProtection="1">
      <alignment horizontal="left" vertical="center" wrapText="1"/>
      <protection locked="0"/>
    </xf>
    <xf numFmtId="181" fontId="84" fillId="0" borderId="0" xfId="83" applyNumberFormat="1" applyFont="1" applyAlignment="1" applyProtection="1">
      <alignment horizontal="left" vertical="center" wrapText="1"/>
      <protection locked="0"/>
    </xf>
    <xf numFmtId="174" fontId="7" fillId="0" borderId="53" xfId="13532" applyNumberFormat="1" applyFont="1" applyBorder="1" applyAlignment="1" applyProtection="1">
      <alignment horizontal="right"/>
      <protection locked="0"/>
    </xf>
    <xf numFmtId="174" fontId="7" fillId="0" borderId="0" xfId="13532" applyNumberFormat="1" applyFont="1" applyAlignment="1" applyProtection="1">
      <alignment horizontal="right"/>
      <protection locked="0"/>
    </xf>
    <xf numFmtId="174" fontId="6" fillId="0" borderId="0" xfId="13532" applyNumberFormat="1" applyFont="1" applyAlignment="1" applyProtection="1">
      <alignment horizontal="right"/>
      <protection locked="0"/>
    </xf>
    <xf numFmtId="174" fontId="6" fillId="0" borderId="0" xfId="13532" applyNumberFormat="1" applyFont="1" applyProtection="1">
      <protection locked="0"/>
    </xf>
    <xf numFmtId="0" fontId="61" fillId="0" borderId="0" xfId="83" applyFont="1" applyAlignment="1" applyProtection="1">
      <alignment horizontal="left" vertical="center"/>
    </xf>
    <xf numFmtId="0" fontId="61" fillId="0" borderId="0" xfId="83" applyFont="1" applyAlignment="1" applyProtection="1">
      <alignment horizontal="left" wrapText="1"/>
    </xf>
    <xf numFmtId="0" fontId="61" fillId="0" borderId="0" xfId="83" applyFont="1" applyAlignment="1" applyProtection="1">
      <alignment horizontal="center" vertical="center" wrapText="1"/>
    </xf>
    <xf numFmtId="0" fontId="61" fillId="0" borderId="0" xfId="83" applyFont="1" applyAlignment="1" applyProtection="1">
      <alignment horizontal="center" wrapText="1"/>
    </xf>
    <xf numFmtId="49" fontId="7" fillId="0" borderId="0" xfId="83" applyNumberFormat="1" applyFont="1" applyAlignment="1" applyProtection="1">
      <alignment wrapText="1"/>
    </xf>
    <xf numFmtId="0" fontId="13" fillId="0" borderId="0" xfId="83" applyFont="1" applyAlignment="1" applyProtection="1">
      <alignment horizontal="left" wrapText="1"/>
    </xf>
    <xf numFmtId="0" fontId="13" fillId="0" borderId="0" xfId="83" applyFont="1" applyAlignment="1" applyProtection="1">
      <alignment horizontal="left" vertical="center" wrapText="1"/>
    </xf>
    <xf numFmtId="172" fontId="6" fillId="0" borderId="0" xfId="13532" applyNumberFormat="1" applyFont="1" applyAlignment="1" applyProtection="1">
      <alignment horizontal="left" vertical="top"/>
    </xf>
    <xf numFmtId="49" fontId="13" fillId="0" borderId="0" xfId="83" applyNumberFormat="1" applyFont="1" applyAlignment="1" applyProtection="1">
      <alignment horizontal="center" vertical="top" wrapText="1"/>
    </xf>
    <xf numFmtId="9" fontId="84" fillId="0" borderId="0" xfId="83" applyNumberFormat="1" applyFont="1" applyAlignment="1" applyProtection="1">
      <alignment horizontal="left" wrapText="1"/>
    </xf>
    <xf numFmtId="0" fontId="84" fillId="0" borderId="0" xfId="83" applyFont="1" applyAlignment="1" applyProtection="1">
      <alignment horizontal="left" vertical="center" wrapText="1"/>
    </xf>
    <xf numFmtId="0" fontId="7" fillId="0" borderId="53" xfId="13532" applyFont="1" applyBorder="1" applyAlignment="1" applyProtection="1">
      <alignment horizontal="left" wrapText="1"/>
    </xf>
    <xf numFmtId="0" fontId="7" fillId="0" borderId="53" xfId="13532" applyFont="1" applyBorder="1" applyAlignment="1" applyProtection="1">
      <alignment horizontal="center"/>
    </xf>
    <xf numFmtId="172" fontId="7" fillId="0" borderId="53" xfId="13532" applyNumberFormat="1" applyFont="1" applyBorder="1" applyAlignment="1" applyProtection="1">
      <alignment horizontal="center"/>
    </xf>
    <xf numFmtId="0" fontId="11" fillId="0" borderId="0" xfId="83" applyProtection="1"/>
    <xf numFmtId="0" fontId="7" fillId="0" borderId="0" xfId="13532" applyFont="1" applyAlignment="1" applyProtection="1">
      <alignment horizontal="left" wrapText="1"/>
    </xf>
    <xf numFmtId="0" fontId="7" fillId="0" borderId="0" xfId="13532" applyFont="1" applyAlignment="1" applyProtection="1">
      <alignment horizontal="center"/>
    </xf>
    <xf numFmtId="172" fontId="7" fillId="0" borderId="0" xfId="13532" applyNumberFormat="1" applyFont="1" applyAlignment="1" applyProtection="1">
      <alignment horizontal="center"/>
    </xf>
    <xf numFmtId="49" fontId="6" fillId="0" borderId="17" xfId="83" applyNumberFormat="1" applyFont="1" applyBorder="1" applyAlignment="1" applyProtection="1">
      <alignment horizontal="left" vertical="top" wrapText="1"/>
    </xf>
    <xf numFmtId="49" fontId="7" fillId="0" borderId="17" xfId="83" applyNumberFormat="1" applyFont="1" applyBorder="1" applyAlignment="1" applyProtection="1">
      <alignment wrapText="1"/>
    </xf>
    <xf numFmtId="4" fontId="7" fillId="0" borderId="17" xfId="13532" applyNumberFormat="1" applyFont="1" applyBorder="1" applyAlignment="1" applyProtection="1">
      <alignment horizontal="right" wrapText="1"/>
    </xf>
    <xf numFmtId="0" fontId="6" fillId="0" borderId="0" xfId="13532" applyFont="1" applyAlignment="1" applyProtection="1">
      <alignment horizontal="left" vertical="top" wrapText="1"/>
    </xf>
    <xf numFmtId="172" fontId="7" fillId="0" borderId="0" xfId="13532" applyNumberFormat="1" applyFont="1" applyAlignment="1" applyProtection="1">
      <alignment horizontal="left" vertical="top"/>
    </xf>
    <xf numFmtId="0" fontId="6" fillId="0" borderId="0" xfId="13532" applyFont="1" applyAlignment="1" applyProtection="1">
      <alignment horizontal="center"/>
    </xf>
    <xf numFmtId="0" fontId="13" fillId="0" borderId="0" xfId="83" applyFont="1" applyProtection="1"/>
    <xf numFmtId="194" fontId="7" fillId="0" borderId="0" xfId="13532" applyNumberFormat="1" applyFont="1" applyAlignment="1" applyProtection="1">
      <alignment horizontal="center" vertical="top" wrapText="1"/>
    </xf>
    <xf numFmtId="172" fontId="6" fillId="0" borderId="0" xfId="13532" applyNumberFormat="1" applyFont="1" applyAlignment="1" applyProtection="1">
      <alignment horizontal="center"/>
    </xf>
    <xf numFmtId="3" fontId="6" fillId="0" borderId="0" xfId="13532" applyNumberFormat="1" applyFont="1" applyAlignment="1" applyProtection="1">
      <alignment horizontal="center"/>
    </xf>
    <xf numFmtId="0" fontId="6" fillId="0" borderId="0" xfId="13532" applyFont="1" applyAlignment="1" applyProtection="1">
      <alignment horizontal="left" vertical="top" wrapText="1" shrinkToFit="1"/>
    </xf>
    <xf numFmtId="0" fontId="6" fillId="0" borderId="0" xfId="13532" applyFont="1" applyAlignment="1" applyProtection="1">
      <alignment horizontal="left" wrapText="1"/>
    </xf>
    <xf numFmtId="0" fontId="7" fillId="0" borderId="0" xfId="13532" applyFont="1" applyAlignment="1" applyProtection="1">
      <alignment horizontal="left" vertical="top" wrapText="1"/>
    </xf>
    <xf numFmtId="0" fontId="13" fillId="0" borderId="0" xfId="83" applyFont="1" applyAlignment="1" applyProtection="1">
      <alignment vertical="top" wrapText="1"/>
    </xf>
    <xf numFmtId="0" fontId="6" fillId="0" borderId="0" xfId="13532" applyFont="1" applyAlignment="1" applyProtection="1">
      <alignment horizontal="left" vertical="center" wrapText="1"/>
    </xf>
    <xf numFmtId="49" fontId="6" fillId="0" borderId="0" xfId="13532" applyNumberFormat="1" applyFont="1" applyAlignment="1" applyProtection="1">
      <alignment horizontal="left" vertical="top" wrapText="1"/>
    </xf>
    <xf numFmtId="0" fontId="6" fillId="0" borderId="0" xfId="13532" applyFont="1" applyProtection="1"/>
    <xf numFmtId="0" fontId="186" fillId="0" borderId="0" xfId="13532" applyFont="1" applyAlignment="1" applyProtection="1">
      <alignment vertical="top" wrapText="1"/>
    </xf>
    <xf numFmtId="0" fontId="186" fillId="0" borderId="0" xfId="13532" applyFont="1" applyAlignment="1" applyProtection="1">
      <alignment wrapText="1"/>
    </xf>
    <xf numFmtId="0" fontId="6" fillId="0" borderId="0" xfId="13532" applyFont="1" applyAlignment="1" applyProtection="1">
      <alignment wrapText="1"/>
    </xf>
    <xf numFmtId="0" fontId="6" fillId="0" borderId="0" xfId="83" applyFont="1" applyAlignment="1" applyProtection="1">
      <alignment horizontal="left" vertical="top" wrapText="1"/>
    </xf>
    <xf numFmtId="0" fontId="13" fillId="0" borderId="18" xfId="13532" applyFont="1" applyBorder="1" applyAlignment="1" applyProtection="1">
      <alignment horizontal="left" vertical="top" wrapText="1"/>
    </xf>
    <xf numFmtId="0" fontId="6" fillId="0" borderId="0" xfId="13532" applyFont="1" applyAlignment="1" applyProtection="1">
      <alignment horizontal="center" wrapText="1"/>
    </xf>
    <xf numFmtId="49" fontId="6" fillId="0" borderId="54" xfId="13532" applyNumberFormat="1" applyFont="1" applyBorder="1" applyAlignment="1" applyProtection="1">
      <alignment vertical="top"/>
    </xf>
    <xf numFmtId="0" fontId="13" fillId="0" borderId="55" xfId="13532" applyFont="1" applyBorder="1" applyAlignment="1" applyProtection="1">
      <alignment horizontal="left" vertical="top" wrapText="1"/>
    </xf>
    <xf numFmtId="0" fontId="6" fillId="0" borderId="54" xfId="13532" applyFont="1" applyBorder="1" applyAlignment="1" applyProtection="1">
      <alignment vertical="top" wrapText="1"/>
    </xf>
    <xf numFmtId="0" fontId="6" fillId="0" borderId="54" xfId="13532" applyFont="1" applyBorder="1" applyAlignment="1" applyProtection="1">
      <alignment horizontal="left" vertical="top" wrapText="1"/>
    </xf>
    <xf numFmtId="0" fontId="13" fillId="0" borderId="18" xfId="13532" applyFont="1" applyBorder="1" applyAlignment="1" applyProtection="1">
      <alignment horizontal="left" vertical="top"/>
    </xf>
    <xf numFmtId="0" fontId="6" fillId="0" borderId="0" xfId="13532" applyFont="1" applyAlignment="1" applyProtection="1">
      <alignment vertical="top" wrapText="1"/>
    </xf>
    <xf numFmtId="0" fontId="6" fillId="0" borderId="0" xfId="83" applyFont="1" applyAlignment="1" applyProtection="1">
      <alignment horizontal="justify" vertical="top" wrapText="1"/>
    </xf>
    <xf numFmtId="0" fontId="6" fillId="0" borderId="0" xfId="83" applyFont="1" applyAlignment="1" applyProtection="1">
      <alignment horizontal="center" wrapText="1"/>
    </xf>
    <xf numFmtId="1" fontId="6" fillId="0" borderId="0" xfId="13532" applyNumberFormat="1" applyFont="1" applyAlignment="1" applyProtection="1">
      <alignment horizontal="center"/>
    </xf>
    <xf numFmtId="181" fontId="61" fillId="0" borderId="0" xfId="83" applyNumberFormat="1" applyFont="1" applyAlignment="1" applyProtection="1">
      <alignment vertical="center" wrapText="1"/>
    </xf>
    <xf numFmtId="181" fontId="13" fillId="0" borderId="0" xfId="83" applyNumberFormat="1" applyFont="1" applyAlignment="1" applyProtection="1">
      <alignment horizontal="right" vertical="center" wrapText="1"/>
    </xf>
    <xf numFmtId="181" fontId="186" fillId="0" borderId="0" xfId="13532" applyNumberFormat="1" applyFont="1" applyAlignment="1" applyProtection="1">
      <alignment horizontal="right" wrapText="1"/>
    </xf>
    <xf numFmtId="174" fontId="7" fillId="0" borderId="53" xfId="13532" applyNumberFormat="1" applyFont="1" applyBorder="1" applyAlignment="1" applyProtection="1">
      <alignment horizontal="right"/>
    </xf>
    <xf numFmtId="174" fontId="7" fillId="0" borderId="0" xfId="13532" applyNumberFormat="1" applyFont="1" applyAlignment="1" applyProtection="1">
      <alignment horizontal="right"/>
    </xf>
    <xf numFmtId="181" fontId="7" fillId="0" borderId="17" xfId="13532" applyNumberFormat="1" applyFont="1" applyBorder="1" applyAlignment="1" applyProtection="1">
      <alignment horizontal="right" wrapText="1"/>
    </xf>
    <xf numFmtId="181" fontId="6" fillId="0" borderId="0" xfId="13532" applyNumberFormat="1" applyFont="1" applyAlignment="1" applyProtection="1">
      <alignment horizontal="right" wrapText="1"/>
    </xf>
    <xf numFmtId="174" fontId="6" fillId="0" borderId="0" xfId="13532" applyNumberFormat="1" applyFont="1" applyAlignment="1" applyProtection="1">
      <alignment horizontal="right"/>
    </xf>
  </cellXfs>
  <cellStyles count="19474">
    <cellStyle name=" 1" xfId="797"/>
    <cellStyle name=" 1 2" xfId="798"/>
    <cellStyle name=" 1 3" xfId="799"/>
    <cellStyle name="20 % – Poudarek1" xfId="7563" builtinId="30" customBuiltin="1"/>
    <cellStyle name="20 % – Poudarek1 2" xfId="10"/>
    <cellStyle name="20 % – Poudarek1 2 2" xfId="11"/>
    <cellStyle name="20 % – Poudarek1 2 2 2" xfId="800"/>
    <cellStyle name="20 % – Poudarek1 2 2 2 2" xfId="2529"/>
    <cellStyle name="20 % – Poudarek1 2 2 3" xfId="2530"/>
    <cellStyle name="20 % – Poudarek1 2 3" xfId="801"/>
    <cellStyle name="20 % – Poudarek1 2 3 2" xfId="2531"/>
    <cellStyle name="20 % – Poudarek1 2 4" xfId="2532"/>
    <cellStyle name="20 % – Poudarek1 2 5" xfId="9547"/>
    <cellStyle name="20 % – Poudarek1 3" xfId="12"/>
    <cellStyle name="20 % – Poudarek1 3 2" xfId="13"/>
    <cellStyle name="20 % – Poudarek1 3 2 2" xfId="802"/>
    <cellStyle name="20 % – Poudarek1 3 2 2 2" xfId="2534"/>
    <cellStyle name="20 % – Poudarek1 3 2 3" xfId="803"/>
    <cellStyle name="20 % – Poudarek1 3 2 3 2" xfId="2535"/>
    <cellStyle name="20 % – Poudarek1 3 2 4" xfId="2536"/>
    <cellStyle name="20 % – Poudarek1 3 3" xfId="804"/>
    <cellStyle name="20 % – Poudarek1 3 3 2" xfId="2537"/>
    <cellStyle name="20 % – Poudarek1 3 4" xfId="805"/>
    <cellStyle name="20 % – Poudarek1 3 4 2" xfId="2538"/>
    <cellStyle name="20 % – Poudarek1 3 4 2 2" xfId="2539"/>
    <cellStyle name="20 % – Poudarek1 3 4 3" xfId="2540"/>
    <cellStyle name="20 % – Poudarek1 3 4 3 2" xfId="2541"/>
    <cellStyle name="20 % – Poudarek1 3 4 4" xfId="2542"/>
    <cellStyle name="20 % – Poudarek1 3 5" xfId="2543"/>
    <cellStyle name="20 % – Poudarek1 3 6" xfId="2533"/>
    <cellStyle name="20 % – Poudarek2" xfId="7566" builtinId="34" customBuiltin="1"/>
    <cellStyle name="20 % – Poudarek2 2" xfId="14"/>
    <cellStyle name="20 % – Poudarek2 2 2" xfId="15"/>
    <cellStyle name="20 % – Poudarek2 2 2 2" xfId="806"/>
    <cellStyle name="20 % – Poudarek2 2 2 2 2" xfId="2544"/>
    <cellStyle name="20 % – Poudarek2 2 2 3" xfId="2545"/>
    <cellStyle name="20 % – Poudarek2 2 3" xfId="807"/>
    <cellStyle name="20 % – Poudarek2 2 3 2" xfId="2546"/>
    <cellStyle name="20 % – Poudarek2 2 4" xfId="2547"/>
    <cellStyle name="20 % – Poudarek2 2 5" xfId="9495"/>
    <cellStyle name="20 % – Poudarek2 3" xfId="16"/>
    <cellStyle name="20 % – Poudarek2 3 2" xfId="17"/>
    <cellStyle name="20 % – Poudarek2 3 2 2" xfId="808"/>
    <cellStyle name="20 % – Poudarek2 3 2 2 2" xfId="2549"/>
    <cellStyle name="20 % – Poudarek2 3 2 3" xfId="809"/>
    <cellStyle name="20 % – Poudarek2 3 2 3 2" xfId="2550"/>
    <cellStyle name="20 % – Poudarek2 3 2 4" xfId="2551"/>
    <cellStyle name="20 % – Poudarek2 3 3" xfId="810"/>
    <cellStyle name="20 % – Poudarek2 3 3 2" xfId="2552"/>
    <cellStyle name="20 % – Poudarek2 3 4" xfId="811"/>
    <cellStyle name="20 % – Poudarek2 3 4 2" xfId="2553"/>
    <cellStyle name="20 % – Poudarek2 3 4 2 2" xfId="2554"/>
    <cellStyle name="20 % – Poudarek2 3 4 3" xfId="2555"/>
    <cellStyle name="20 % – Poudarek2 3 4 3 2" xfId="2556"/>
    <cellStyle name="20 % – Poudarek2 3 4 4" xfId="2557"/>
    <cellStyle name="20 % – Poudarek2 3 5" xfId="2558"/>
    <cellStyle name="20 % – Poudarek2 3 6" xfId="2548"/>
    <cellStyle name="20 % – Poudarek3" xfId="7569" builtinId="38" customBuiltin="1"/>
    <cellStyle name="20 % – Poudarek3 2" xfId="18"/>
    <cellStyle name="20 % – Poudarek3 2 2" xfId="19"/>
    <cellStyle name="20 % – Poudarek3 2 2 2" xfId="2559"/>
    <cellStyle name="20 % – Poudarek3 2 3" xfId="2560"/>
    <cellStyle name="20 % – Poudarek3 2 4" xfId="8968"/>
    <cellStyle name="20 % – Poudarek3 3" xfId="812"/>
    <cellStyle name="20 % – Poudarek3 3 2" xfId="2561"/>
    <cellStyle name="20 % – Poudarek3 4" xfId="19470"/>
    <cellStyle name="20 % – Poudarek4" xfId="7572" builtinId="42" customBuiltin="1"/>
    <cellStyle name="20 % – Poudarek4 2" xfId="20"/>
    <cellStyle name="20 % – Poudarek4 2 2" xfId="21"/>
    <cellStyle name="20 % – Poudarek4 2 2 2" xfId="813"/>
    <cellStyle name="20 % – Poudarek4 2 2 2 2" xfId="2562"/>
    <cellStyle name="20 % – Poudarek4 2 2 3" xfId="2563"/>
    <cellStyle name="20 % – Poudarek4 2 3" xfId="814"/>
    <cellStyle name="20 % – Poudarek4 2 3 2" xfId="2564"/>
    <cellStyle name="20 % – Poudarek4 2 4" xfId="2565"/>
    <cellStyle name="20 % – Poudarek4 2 5" xfId="7758"/>
    <cellStyle name="20 % – Poudarek4 3" xfId="22"/>
    <cellStyle name="20 % – Poudarek4 3 2" xfId="23"/>
    <cellStyle name="20 % – Poudarek4 3 2 2" xfId="815"/>
    <cellStyle name="20 % – Poudarek4 3 2 2 2" xfId="2568"/>
    <cellStyle name="20 % – Poudarek4 3 2 3" xfId="2569"/>
    <cellStyle name="20 % – Poudarek4 3 2 4" xfId="2567"/>
    <cellStyle name="20 % – Poudarek4 3 3" xfId="816"/>
    <cellStyle name="20 % – Poudarek4 3 3 2" xfId="2570"/>
    <cellStyle name="20 % – Poudarek4 3 3 2 2" xfId="2571"/>
    <cellStyle name="20 % – Poudarek4 3 3 3" xfId="2572"/>
    <cellStyle name="20 % – Poudarek4 3 3 3 2" xfId="2573"/>
    <cellStyle name="20 % – Poudarek4 3 3 4" xfId="2574"/>
    <cellStyle name="20 % – Poudarek4 3 4" xfId="2575"/>
    <cellStyle name="20 % – Poudarek4 3 5" xfId="2566"/>
    <cellStyle name="20 % – Poudarek5" xfId="7575" builtinId="46" customBuiltin="1"/>
    <cellStyle name="20 % – Poudarek5 2" xfId="24"/>
    <cellStyle name="20 % – Poudarek5 2 2" xfId="25"/>
    <cellStyle name="20 % – Poudarek5 2 2 2" xfId="817"/>
    <cellStyle name="20 % – Poudarek5 2 2 2 2" xfId="2576"/>
    <cellStyle name="20 % – Poudarek5 2 2 3" xfId="2577"/>
    <cellStyle name="20 % – Poudarek5 2 3" xfId="818"/>
    <cellStyle name="20 % – Poudarek5 2 3 2" xfId="2578"/>
    <cellStyle name="20 % – Poudarek5 2 4" xfId="2579"/>
    <cellStyle name="20 % – Poudarek5 2 5" xfId="8446"/>
    <cellStyle name="20 % – Poudarek5 3" xfId="26"/>
    <cellStyle name="20 % – Poudarek5 3 2" xfId="27"/>
    <cellStyle name="20 % – Poudarek5 3 2 2" xfId="819"/>
    <cellStyle name="20 % – Poudarek5 3 2 2 2" xfId="2581"/>
    <cellStyle name="20 % – Poudarek5 3 2 3" xfId="820"/>
    <cellStyle name="20 % – Poudarek5 3 2 3 2" xfId="2582"/>
    <cellStyle name="20 % – Poudarek5 3 2 4" xfId="2583"/>
    <cellStyle name="20 % – Poudarek5 3 3" xfId="821"/>
    <cellStyle name="20 % – Poudarek5 3 3 2" xfId="2584"/>
    <cellStyle name="20 % – Poudarek5 3 4" xfId="822"/>
    <cellStyle name="20 % – Poudarek5 3 4 2" xfId="2585"/>
    <cellStyle name="20 % – Poudarek5 3 4 2 2" xfId="2586"/>
    <cellStyle name="20 % – Poudarek5 3 4 3" xfId="2587"/>
    <cellStyle name="20 % – Poudarek5 3 4 3 2" xfId="2588"/>
    <cellStyle name="20 % – Poudarek5 3 4 4" xfId="2589"/>
    <cellStyle name="20 % – Poudarek5 3 5" xfId="2590"/>
    <cellStyle name="20 % – Poudarek5 3 6" xfId="2580"/>
    <cellStyle name="20 % – Poudarek6" xfId="7578" builtinId="50" customBuiltin="1"/>
    <cellStyle name="20 % – Poudarek6 2" xfId="28"/>
    <cellStyle name="20 % – Poudarek6 2 2" xfId="29"/>
    <cellStyle name="20 % – Poudarek6 2 2 2" xfId="823"/>
    <cellStyle name="20 % – Poudarek6 2 2 2 2" xfId="2591"/>
    <cellStyle name="20 % – Poudarek6 2 2 3" xfId="2592"/>
    <cellStyle name="20 % – Poudarek6 2 3" xfId="824"/>
    <cellStyle name="20 % – Poudarek6 2 3 2" xfId="2593"/>
    <cellStyle name="20 % – Poudarek6 2 4" xfId="2594"/>
    <cellStyle name="20 % – Poudarek6 2 5" xfId="8740"/>
    <cellStyle name="20 % – Poudarek6 3" xfId="30"/>
    <cellStyle name="20 % – Poudarek6 3 2" xfId="31"/>
    <cellStyle name="20 % – Poudarek6 3 2 2" xfId="825"/>
    <cellStyle name="20 % – Poudarek6 3 2 2 2" xfId="2597"/>
    <cellStyle name="20 % – Poudarek6 3 2 3" xfId="2598"/>
    <cellStyle name="20 % – Poudarek6 3 2 4" xfId="2596"/>
    <cellStyle name="20 % – Poudarek6 3 3" xfId="826"/>
    <cellStyle name="20 % – Poudarek6 3 3 2" xfId="2599"/>
    <cellStyle name="20 % – Poudarek6 3 3 2 2" xfId="2600"/>
    <cellStyle name="20 % – Poudarek6 3 3 3" xfId="2601"/>
    <cellStyle name="20 % – Poudarek6 3 3 3 2" xfId="2602"/>
    <cellStyle name="20 % – Poudarek6 3 3 4" xfId="2603"/>
    <cellStyle name="20 % – Poudarek6 3 4" xfId="827"/>
    <cellStyle name="20 % – Poudarek6 3 4 2" xfId="2604"/>
    <cellStyle name="20 % – Poudarek6 3 5" xfId="2605"/>
    <cellStyle name="20 % – Poudarek6 3 6" xfId="2595"/>
    <cellStyle name="20% - Accent1 1" xfId="828"/>
    <cellStyle name="20% - Accent1 1 2" xfId="829"/>
    <cellStyle name="20% - Accent1 1 2 2" xfId="2606"/>
    <cellStyle name="20% - Accent1 1 3" xfId="830"/>
    <cellStyle name="20% - Accent1 1 3 2" xfId="2607"/>
    <cellStyle name="20% - Accent1 1 4" xfId="32"/>
    <cellStyle name="20% - Accent1 1 4 2" xfId="831"/>
    <cellStyle name="20% - Accent1 1 4 2 2" xfId="7048"/>
    <cellStyle name="20% - Accent1 1 4 3" xfId="832"/>
    <cellStyle name="20% - Accent1 1 4 3 2" xfId="2609"/>
    <cellStyle name="20% - Accent1 1 4 3 3" xfId="2610"/>
    <cellStyle name="20% - Accent1 1 4 4" xfId="2608"/>
    <cellStyle name="20% - Accent1 1 5" xfId="2611"/>
    <cellStyle name="20% - Accent1 2" xfId="833"/>
    <cellStyle name="20% - Accent1 2 2" xfId="834"/>
    <cellStyle name="20% - Accent1 2 2 2" xfId="2612"/>
    <cellStyle name="20% - Accent1 2 3" xfId="835"/>
    <cellStyle name="20% - Accent1 2 3 2" xfId="2613"/>
    <cellStyle name="20% - Accent1 2 4" xfId="2614"/>
    <cellStyle name="20% - Accent1 3" xfId="836"/>
    <cellStyle name="20% - Accent1 3 2" xfId="837"/>
    <cellStyle name="20% - Accent1 3 2 2" xfId="2615"/>
    <cellStyle name="20% - Accent1 3 3" xfId="838"/>
    <cellStyle name="20% - Accent1 3 3 2" xfId="2616"/>
    <cellStyle name="20% - Accent1 3 4" xfId="2617"/>
    <cellStyle name="20% - Accent1 4" xfId="839"/>
    <cellStyle name="20% - Accent1 4 2" xfId="840"/>
    <cellStyle name="20% - Accent1 4 2 2" xfId="2618"/>
    <cellStyle name="20% - Accent1 4 3" xfId="841"/>
    <cellStyle name="20% - Accent1 4 3 2" xfId="2619"/>
    <cellStyle name="20% - Accent1 4 4" xfId="2620"/>
    <cellStyle name="20% - Accent1 5" xfId="842"/>
    <cellStyle name="20% - Accent1 5 2" xfId="843"/>
    <cellStyle name="20% - Accent1 5 2 2" xfId="2621"/>
    <cellStyle name="20% - Accent1 5 3" xfId="844"/>
    <cellStyle name="20% - Accent1 5 3 2" xfId="2622"/>
    <cellStyle name="20% - Accent1 5 4" xfId="2623"/>
    <cellStyle name="20% - Accent1 6" xfId="845"/>
    <cellStyle name="20% - Accent1 6 2" xfId="846"/>
    <cellStyle name="20% - Accent1 6 2 2" xfId="2624"/>
    <cellStyle name="20% - Accent1 6 3" xfId="847"/>
    <cellStyle name="20% - Accent1 6 3 2" xfId="2625"/>
    <cellStyle name="20% - Accent1 6 4" xfId="2626"/>
    <cellStyle name="20% - Accent2 1" xfId="848"/>
    <cellStyle name="20% - Accent2 1 2" xfId="2627"/>
    <cellStyle name="20% - Accent2 2" xfId="849"/>
    <cellStyle name="20% - Accent2 2 2" xfId="2628"/>
    <cellStyle name="20% - Accent2 3" xfId="850"/>
    <cellStyle name="20% - Accent2 3 2" xfId="2629"/>
    <cellStyle name="20% - Accent2 4" xfId="851"/>
    <cellStyle name="20% - Accent2 4 2" xfId="2630"/>
    <cellStyle name="20% - Accent2 5" xfId="852"/>
    <cellStyle name="20% - Accent2 5 2" xfId="2631"/>
    <cellStyle name="20% - Accent2 6" xfId="853"/>
    <cellStyle name="20% - Accent2 6 2" xfId="2632"/>
    <cellStyle name="20% - Accent3 1" xfId="854"/>
    <cellStyle name="20% - Accent3 1 2" xfId="855"/>
    <cellStyle name="20% - Accent3 1 2 2" xfId="2633"/>
    <cellStyle name="20% - Accent3 1 3" xfId="856"/>
    <cellStyle name="20% - Accent3 1 3 2" xfId="2634"/>
    <cellStyle name="20% - Accent3 1 4" xfId="2635"/>
    <cellStyle name="20% - Accent3 2" xfId="857"/>
    <cellStyle name="20% - Accent3 2 2" xfId="858"/>
    <cellStyle name="20% - Accent3 2 2 2" xfId="2636"/>
    <cellStyle name="20% - Accent3 2 3" xfId="859"/>
    <cellStyle name="20% - Accent3 2 3 2" xfId="2637"/>
    <cellStyle name="20% - Accent3 2 4" xfId="2638"/>
    <cellStyle name="20% - Accent3 3" xfId="860"/>
    <cellStyle name="20% - Accent3 3 2" xfId="861"/>
    <cellStyle name="20% - Accent3 3 2 2" xfId="2639"/>
    <cellStyle name="20% - Accent3 3 3" xfId="862"/>
    <cellStyle name="20% - Accent3 3 3 2" xfId="2640"/>
    <cellStyle name="20% - Accent3 3 4" xfId="2641"/>
    <cellStyle name="20% - Accent3 4" xfId="863"/>
    <cellStyle name="20% - Accent3 4 2" xfId="864"/>
    <cellStyle name="20% - Accent3 4 2 2" xfId="2642"/>
    <cellStyle name="20% - Accent3 4 3" xfId="865"/>
    <cellStyle name="20% - Accent3 4 3 2" xfId="2643"/>
    <cellStyle name="20% - Accent3 4 4" xfId="2644"/>
    <cellStyle name="20% - Accent3 5" xfId="866"/>
    <cellStyle name="20% - Accent3 5 2" xfId="867"/>
    <cellStyle name="20% - Accent3 5 2 2" xfId="2645"/>
    <cellStyle name="20% - Accent3 5 3" xfId="868"/>
    <cellStyle name="20% - Accent3 5 3 2" xfId="2646"/>
    <cellStyle name="20% - Accent3 5 4" xfId="2647"/>
    <cellStyle name="20% - Accent3 6" xfId="869"/>
    <cellStyle name="20% - Accent3 6 2" xfId="870"/>
    <cellStyle name="20% - Accent3 6 2 2" xfId="2648"/>
    <cellStyle name="20% - Accent3 6 3" xfId="871"/>
    <cellStyle name="20% - Accent3 6 3 2" xfId="2649"/>
    <cellStyle name="20% - Accent3 6 4" xfId="2650"/>
    <cellStyle name="20% - Accent4 1" xfId="872"/>
    <cellStyle name="20% - Accent4 1 2" xfId="873"/>
    <cellStyle name="20% - Accent4 1 2 2" xfId="2651"/>
    <cellStyle name="20% - Accent4 1 3" xfId="874"/>
    <cellStyle name="20% - Accent4 1 3 2" xfId="2652"/>
    <cellStyle name="20% - Accent4 1 4" xfId="2653"/>
    <cellStyle name="20% - Accent4 2" xfId="875"/>
    <cellStyle name="20% - Accent4 2 2" xfId="876"/>
    <cellStyle name="20% - Accent4 2 2 2" xfId="2654"/>
    <cellStyle name="20% - Accent4 2 3" xfId="877"/>
    <cellStyle name="20% - Accent4 2 3 2" xfId="2655"/>
    <cellStyle name="20% - Accent4 2 4" xfId="2656"/>
    <cellStyle name="20% - Accent4 3" xfId="878"/>
    <cellStyle name="20% - Accent4 3 2" xfId="879"/>
    <cellStyle name="20% - Accent4 3 2 2" xfId="2657"/>
    <cellStyle name="20% - Accent4 3 3" xfId="880"/>
    <cellStyle name="20% - Accent4 3 3 2" xfId="2658"/>
    <cellStyle name="20% - Accent4 3 4" xfId="2659"/>
    <cellStyle name="20% - Accent4 4" xfId="881"/>
    <cellStyle name="20% - Accent4 4 2" xfId="882"/>
    <cellStyle name="20% - Accent4 4 2 2" xfId="2660"/>
    <cellStyle name="20% - Accent4 4 3" xfId="883"/>
    <cellStyle name="20% - Accent4 4 3 2" xfId="2661"/>
    <cellStyle name="20% - Accent4 4 4" xfId="2662"/>
    <cellStyle name="20% - Accent4 5" xfId="884"/>
    <cellStyle name="20% - Accent4 5 2" xfId="885"/>
    <cellStyle name="20% - Accent4 5 2 2" xfId="2663"/>
    <cellStyle name="20% - Accent4 5 3" xfId="886"/>
    <cellStyle name="20% - Accent4 5 3 2" xfId="2664"/>
    <cellStyle name="20% - Accent4 5 4" xfId="2665"/>
    <cellStyle name="20% - Accent4 6" xfId="887"/>
    <cellStyle name="20% - Accent4 6 2" xfId="888"/>
    <cellStyle name="20% - Accent4 6 2 2" xfId="2666"/>
    <cellStyle name="20% - Accent4 6 3" xfId="889"/>
    <cellStyle name="20% - Accent4 6 3 2" xfId="2667"/>
    <cellStyle name="20% - Accent4 6 4" xfId="2668"/>
    <cellStyle name="20% - Accent5 1" xfId="890"/>
    <cellStyle name="20% - Accent5 1 2" xfId="891"/>
    <cellStyle name="20% - Accent5 1 2 2" xfId="2669"/>
    <cellStyle name="20% - Accent5 1 3" xfId="892"/>
    <cellStyle name="20% - Accent5 1 3 2" xfId="2670"/>
    <cellStyle name="20% - Accent5 1 4" xfId="2671"/>
    <cellStyle name="20% - Accent5 2" xfId="893"/>
    <cellStyle name="20% - Accent5 2 2" xfId="894"/>
    <cellStyle name="20% - Accent5 2 2 2" xfId="2672"/>
    <cellStyle name="20% - Accent5 2 3" xfId="895"/>
    <cellStyle name="20% - Accent5 2 3 2" xfId="2673"/>
    <cellStyle name="20% - Accent5 2 4" xfId="2674"/>
    <cellStyle name="20% - Accent5 3" xfId="896"/>
    <cellStyle name="20% - Accent5 3 2" xfId="897"/>
    <cellStyle name="20% - Accent5 3 2 2" xfId="2675"/>
    <cellStyle name="20% - Accent5 3 3" xfId="898"/>
    <cellStyle name="20% - Accent5 3 3 2" xfId="2676"/>
    <cellStyle name="20% - Accent5 3 4" xfId="2677"/>
    <cellStyle name="20% - Accent5 4" xfId="899"/>
    <cellStyle name="20% - Accent5 4 2" xfId="900"/>
    <cellStyle name="20% - Accent5 4 2 2" xfId="2678"/>
    <cellStyle name="20% - Accent5 4 3" xfId="901"/>
    <cellStyle name="20% - Accent5 4 3 2" xfId="2679"/>
    <cellStyle name="20% - Accent5 4 4" xfId="2680"/>
    <cellStyle name="20% - Accent5 5" xfId="902"/>
    <cellStyle name="20% - Accent5 5 2" xfId="903"/>
    <cellStyle name="20% - Accent5 5 2 2" xfId="2681"/>
    <cellStyle name="20% - Accent5 5 3" xfId="904"/>
    <cellStyle name="20% - Accent5 5 3 2" xfId="2682"/>
    <cellStyle name="20% - Accent5 5 4" xfId="2683"/>
    <cellStyle name="20% - Accent5 6" xfId="905"/>
    <cellStyle name="20% - Accent5 6 2" xfId="906"/>
    <cellStyle name="20% - Accent5 6 2 2" xfId="2684"/>
    <cellStyle name="20% - Accent5 6 3" xfId="907"/>
    <cellStyle name="20% - Accent5 6 3 2" xfId="2685"/>
    <cellStyle name="20% - Accent5 6 4" xfId="2686"/>
    <cellStyle name="20% - Accent6 1" xfId="908"/>
    <cellStyle name="20% - Accent6 1 2" xfId="909"/>
    <cellStyle name="20% - Accent6 1 2 2" xfId="2687"/>
    <cellStyle name="20% - Accent6 1 3" xfId="910"/>
    <cellStyle name="20% - Accent6 1 3 2" xfId="2688"/>
    <cellStyle name="20% - Accent6 1 4" xfId="2689"/>
    <cellStyle name="20% - Accent6 2" xfId="911"/>
    <cellStyle name="20% - Accent6 2 2" xfId="912"/>
    <cellStyle name="20% - Accent6 2 2 2" xfId="2690"/>
    <cellStyle name="20% - Accent6 2 3" xfId="913"/>
    <cellStyle name="20% - Accent6 2 3 2" xfId="2691"/>
    <cellStyle name="20% - Accent6 2 4" xfId="2692"/>
    <cellStyle name="20% - Accent6 3" xfId="914"/>
    <cellStyle name="20% - Accent6 3 2" xfId="915"/>
    <cellStyle name="20% - Accent6 3 2 2" xfId="2693"/>
    <cellStyle name="20% - Accent6 3 3" xfId="916"/>
    <cellStyle name="20% - Accent6 3 3 2" xfId="2694"/>
    <cellStyle name="20% - Accent6 3 4" xfId="2695"/>
    <cellStyle name="20% - Accent6 4" xfId="917"/>
    <cellStyle name="20% - Accent6 4 2" xfId="918"/>
    <cellStyle name="20% - Accent6 4 2 2" xfId="2696"/>
    <cellStyle name="20% - Accent6 4 3" xfId="919"/>
    <cellStyle name="20% - Accent6 4 3 2" xfId="2697"/>
    <cellStyle name="20% - Accent6 4 4" xfId="2698"/>
    <cellStyle name="20% - Accent6 5" xfId="920"/>
    <cellStyle name="20% - Accent6 5 2" xfId="921"/>
    <cellStyle name="20% - Accent6 5 2 2" xfId="2699"/>
    <cellStyle name="20% - Accent6 5 3" xfId="922"/>
    <cellStyle name="20% - Accent6 5 3 2" xfId="2700"/>
    <cellStyle name="20% - Accent6 5 4" xfId="2701"/>
    <cellStyle name="20% - Accent6 6" xfId="923"/>
    <cellStyle name="20% - Accent6 6 2" xfId="924"/>
    <cellStyle name="20% - Accent6 6 2 2" xfId="2702"/>
    <cellStyle name="20% - Accent6 6 3" xfId="925"/>
    <cellStyle name="20% - Accent6 6 3 2" xfId="2703"/>
    <cellStyle name="20% - Accent6 6 4" xfId="2704"/>
    <cellStyle name="40 % – Poudarek1" xfId="7564" builtinId="31" customBuiltin="1"/>
    <cellStyle name="40 % – Poudarek1 2" xfId="33"/>
    <cellStyle name="40 % – Poudarek1 2 2" xfId="34"/>
    <cellStyle name="40 % – Poudarek1 2 2 2" xfId="2705"/>
    <cellStyle name="40 % – Poudarek1 2 3" xfId="2706"/>
    <cellStyle name="40 % – Poudarek1 2 4" xfId="8159"/>
    <cellStyle name="40 % – Poudarek1 3" xfId="926"/>
    <cellStyle name="40 % – Poudarek1 3 2" xfId="2707"/>
    <cellStyle name="40 % – Poudarek2" xfId="7567" builtinId="35" customBuiltin="1"/>
    <cellStyle name="40 % – Poudarek2 2" xfId="35"/>
    <cellStyle name="40 % – Poudarek2 2 2" xfId="36"/>
    <cellStyle name="40 % – Poudarek2 2 2 2" xfId="2708"/>
    <cellStyle name="40 % – Poudarek2 2 3" xfId="2709"/>
    <cellStyle name="40 % – Poudarek2 2 4" xfId="9886"/>
    <cellStyle name="40 % – Poudarek2 3" xfId="927"/>
    <cellStyle name="40 % – Poudarek2 3 2" xfId="2710"/>
    <cellStyle name="40 % – Poudarek3" xfId="7570" builtinId="39" customBuiltin="1"/>
    <cellStyle name="40 % – Poudarek3 2" xfId="37"/>
    <cellStyle name="40 % – Poudarek3 2 2" xfId="38"/>
    <cellStyle name="40 % – Poudarek3 2 2 2" xfId="928"/>
    <cellStyle name="40 % – Poudarek3 2 2 2 2" xfId="2711"/>
    <cellStyle name="40 % – Poudarek3 2 2 3" xfId="2712"/>
    <cellStyle name="40 % – Poudarek3 2 3" xfId="929"/>
    <cellStyle name="40 % – Poudarek3 2 3 2" xfId="2713"/>
    <cellStyle name="40 % – Poudarek3 2 4" xfId="2714"/>
    <cellStyle name="40 % – Poudarek3 2 5" xfId="8500"/>
    <cellStyle name="40 % – Poudarek3 3" xfId="930"/>
    <cellStyle name="40 % – Poudarek3 3 2" xfId="2715"/>
    <cellStyle name="40 % – Poudarek4" xfId="7573" builtinId="43" customBuiltin="1"/>
    <cellStyle name="40 % – Poudarek4 2" xfId="39"/>
    <cellStyle name="40 % – Poudarek4 2 2" xfId="40"/>
    <cellStyle name="40 % – Poudarek4 2 2 2" xfId="931"/>
    <cellStyle name="40 % – Poudarek4 2 2 2 2" xfId="2716"/>
    <cellStyle name="40 % – Poudarek4 2 2 3" xfId="2717"/>
    <cellStyle name="40 % – Poudarek4 2 3" xfId="932"/>
    <cellStyle name="40 % – Poudarek4 2 3 2" xfId="2718"/>
    <cellStyle name="40 % – Poudarek4 2 4" xfId="2719"/>
    <cellStyle name="40 % – Poudarek4 2 5" xfId="8144"/>
    <cellStyle name="40 % – Poudarek4 3" xfId="41"/>
    <cellStyle name="40 % – Poudarek4 3 2" xfId="42"/>
    <cellStyle name="40 % – Poudarek4 3 2 2" xfId="933"/>
    <cellStyle name="40 % – Poudarek4 3 2 2 2" xfId="2722"/>
    <cellStyle name="40 % – Poudarek4 3 2 3" xfId="2723"/>
    <cellStyle name="40 % – Poudarek4 3 2 4" xfId="2721"/>
    <cellStyle name="40 % – Poudarek4 3 3" xfId="934"/>
    <cellStyle name="40 % – Poudarek4 3 3 2" xfId="2724"/>
    <cellStyle name="40 % – Poudarek4 3 3 2 2" xfId="2725"/>
    <cellStyle name="40 % – Poudarek4 3 3 3" xfId="2726"/>
    <cellStyle name="40 % – Poudarek4 3 3 3 2" xfId="2727"/>
    <cellStyle name="40 % – Poudarek4 3 3 4" xfId="2728"/>
    <cellStyle name="40 % – Poudarek4 3 4" xfId="2729"/>
    <cellStyle name="40 % – Poudarek4 3 5" xfId="2720"/>
    <cellStyle name="40 % – Poudarek5" xfId="7576" builtinId="47" customBuiltin="1"/>
    <cellStyle name="40 % – Poudarek5 2" xfId="43"/>
    <cellStyle name="40 % – Poudarek5 2 2" xfId="44"/>
    <cellStyle name="40 % – Poudarek5 2 2 2" xfId="2730"/>
    <cellStyle name="40 % – Poudarek5 2 3" xfId="2731"/>
    <cellStyle name="40 % – Poudarek5 2 4" xfId="7680"/>
    <cellStyle name="40 % – Poudarek5 3" xfId="935"/>
    <cellStyle name="40 % – Poudarek5 3 2" xfId="2732"/>
    <cellStyle name="40 % – Poudarek6" xfId="7579" builtinId="51" customBuiltin="1"/>
    <cellStyle name="40 % – Poudarek6 2" xfId="45"/>
    <cellStyle name="40 % – Poudarek6 2 2" xfId="46"/>
    <cellStyle name="40 % – Poudarek6 2 2 2" xfId="936"/>
    <cellStyle name="40 % – Poudarek6 2 2 2 2" xfId="2733"/>
    <cellStyle name="40 % – Poudarek6 2 2 3" xfId="2734"/>
    <cellStyle name="40 % – Poudarek6 2 3" xfId="937"/>
    <cellStyle name="40 % – Poudarek6 2 3 2" xfId="2735"/>
    <cellStyle name="40 % – Poudarek6 2 4" xfId="2736"/>
    <cellStyle name="40 % – Poudarek6 2 5" xfId="8227"/>
    <cellStyle name="40 % – Poudarek6 3" xfId="47"/>
    <cellStyle name="40 % – Poudarek6 3 2" xfId="48"/>
    <cellStyle name="40 % – Poudarek6 3 2 2" xfId="938"/>
    <cellStyle name="40 % – Poudarek6 3 2 2 2" xfId="2738"/>
    <cellStyle name="40 % – Poudarek6 3 2 3" xfId="939"/>
    <cellStyle name="40 % – Poudarek6 3 2 3 2" xfId="2739"/>
    <cellStyle name="40 % – Poudarek6 3 2 4" xfId="2740"/>
    <cellStyle name="40 % – Poudarek6 3 3" xfId="940"/>
    <cellStyle name="40 % – Poudarek6 3 3 2" xfId="2741"/>
    <cellStyle name="40 % – Poudarek6 3 4" xfId="941"/>
    <cellStyle name="40 % – Poudarek6 3 4 2" xfId="2742"/>
    <cellStyle name="40 % – Poudarek6 3 4 2 2" xfId="2743"/>
    <cellStyle name="40 % – Poudarek6 3 4 3" xfId="2744"/>
    <cellStyle name="40 % – Poudarek6 3 4 3 2" xfId="2745"/>
    <cellStyle name="40 % – Poudarek6 3 4 4" xfId="2746"/>
    <cellStyle name="40 % – Poudarek6 3 5" xfId="942"/>
    <cellStyle name="40 % – Poudarek6 3 5 2" xfId="2747"/>
    <cellStyle name="40 % – Poudarek6 3 6" xfId="2748"/>
    <cellStyle name="40 % – Poudarek6 3 7" xfId="2737"/>
    <cellStyle name="40% - Accent1 1" xfId="943"/>
    <cellStyle name="40% - Accent1 1 2" xfId="944"/>
    <cellStyle name="40% - Accent1 1 2 2" xfId="2749"/>
    <cellStyle name="40% - Accent1 1 3" xfId="945"/>
    <cellStyle name="40% - Accent1 1 3 2" xfId="2750"/>
    <cellStyle name="40% - Accent1 1 4" xfId="2751"/>
    <cellStyle name="40% - Accent1 2" xfId="946"/>
    <cellStyle name="40% - Accent1 2 2" xfId="947"/>
    <cellStyle name="40% - Accent1 2 2 2" xfId="2752"/>
    <cellStyle name="40% - Accent1 2 3" xfId="948"/>
    <cellStyle name="40% - Accent1 2 3 2" xfId="2753"/>
    <cellStyle name="40% - Accent1 2 4" xfId="2754"/>
    <cellStyle name="40% - Accent1 3" xfId="949"/>
    <cellStyle name="40% - Accent1 3 2" xfId="950"/>
    <cellStyle name="40% - Accent1 3 2 2" xfId="2755"/>
    <cellStyle name="40% - Accent1 3 3" xfId="951"/>
    <cellStyle name="40% - Accent1 3 3 2" xfId="2756"/>
    <cellStyle name="40% - Accent1 3 4" xfId="2757"/>
    <cellStyle name="40% - Accent1 4" xfId="952"/>
    <cellStyle name="40% - Accent1 4 2" xfId="953"/>
    <cellStyle name="40% - Accent1 4 2 2" xfId="2758"/>
    <cellStyle name="40% - Accent1 4 3" xfId="954"/>
    <cellStyle name="40% - Accent1 4 3 2" xfId="2759"/>
    <cellStyle name="40% - Accent1 4 4" xfId="2760"/>
    <cellStyle name="40% - Accent1 5" xfId="955"/>
    <cellStyle name="40% - Accent1 5 2" xfId="956"/>
    <cellStyle name="40% - Accent1 5 2 2" xfId="2761"/>
    <cellStyle name="40% - Accent1 5 3" xfId="957"/>
    <cellStyle name="40% - Accent1 5 3 2" xfId="2762"/>
    <cellStyle name="40% - Accent1 5 4" xfId="2763"/>
    <cellStyle name="40% - Accent1 6" xfId="958"/>
    <cellStyle name="40% - Accent1 6 2" xfId="959"/>
    <cellStyle name="40% - Accent1 6 2 2" xfId="2764"/>
    <cellStyle name="40% - Accent1 6 3" xfId="960"/>
    <cellStyle name="40% - Accent1 6 3 2" xfId="2765"/>
    <cellStyle name="40% - Accent1 6 4" xfId="2766"/>
    <cellStyle name="40% - Accent2 1" xfId="961"/>
    <cellStyle name="40% - Accent2 1 2" xfId="2767"/>
    <cellStyle name="40% - Accent2 2" xfId="962"/>
    <cellStyle name="40% - Accent2 2 2" xfId="2768"/>
    <cellStyle name="40% - Accent2 3" xfId="963"/>
    <cellStyle name="40% - Accent2 3 2" xfId="2769"/>
    <cellStyle name="40% - Accent2 4" xfId="964"/>
    <cellStyle name="40% - Accent2 4 2" xfId="2770"/>
    <cellStyle name="40% - Accent2 5" xfId="965"/>
    <cellStyle name="40% - Accent2 5 2" xfId="2771"/>
    <cellStyle name="40% - Accent2 6" xfId="966"/>
    <cellStyle name="40% - Accent2 6 2" xfId="2772"/>
    <cellStyle name="40% - Accent3 1" xfId="967"/>
    <cellStyle name="40% - Accent3 1 2" xfId="2773"/>
    <cellStyle name="40% - Accent3 2" xfId="968"/>
    <cellStyle name="40% - Accent3 2 2" xfId="2774"/>
    <cellStyle name="40% - Accent3 3" xfId="969"/>
    <cellStyle name="40% - Accent3 3 2" xfId="2775"/>
    <cellStyle name="40% - Accent3 4" xfId="970"/>
    <cellStyle name="40% - Accent3 4 2" xfId="2776"/>
    <cellStyle name="40% - Accent3 5" xfId="971"/>
    <cellStyle name="40% - Accent3 5 2" xfId="2777"/>
    <cellStyle name="40% - Accent3 6" xfId="972"/>
    <cellStyle name="40% - Accent3 6 2" xfId="2778"/>
    <cellStyle name="40% - Accent4 1" xfId="973"/>
    <cellStyle name="40% - Accent4 1 2" xfId="974"/>
    <cellStyle name="40% - Accent4 1 2 2" xfId="2779"/>
    <cellStyle name="40% - Accent4 1 3" xfId="975"/>
    <cellStyle name="40% - Accent4 1 3 2" xfId="2780"/>
    <cellStyle name="40% - Accent4 1 4" xfId="2781"/>
    <cellStyle name="40% - Accent4 2" xfId="976"/>
    <cellStyle name="40% - Accent4 2 2" xfId="977"/>
    <cellStyle name="40% - Accent4 2 2 2" xfId="2782"/>
    <cellStyle name="40% - Accent4 2 3" xfId="978"/>
    <cellStyle name="40% - Accent4 2 3 2" xfId="2783"/>
    <cellStyle name="40% - Accent4 2 4" xfId="2784"/>
    <cellStyle name="40% - Accent4 3" xfId="979"/>
    <cellStyle name="40% - Accent4 3 2" xfId="980"/>
    <cellStyle name="40% - Accent4 3 2 2" xfId="2785"/>
    <cellStyle name="40% - Accent4 3 3" xfId="981"/>
    <cellStyle name="40% - Accent4 3 3 2" xfId="2786"/>
    <cellStyle name="40% - Accent4 3 4" xfId="2787"/>
    <cellStyle name="40% - Accent4 4" xfId="982"/>
    <cellStyle name="40% - Accent4 4 2" xfId="983"/>
    <cellStyle name="40% - Accent4 4 2 2" xfId="2788"/>
    <cellStyle name="40% - Accent4 4 3" xfId="984"/>
    <cellStyle name="40% - Accent4 4 3 2" xfId="2789"/>
    <cellStyle name="40% - Accent4 4 4" xfId="2790"/>
    <cellStyle name="40% - Accent4 5" xfId="985"/>
    <cellStyle name="40% - Accent4 5 2" xfId="986"/>
    <cellStyle name="40% - Accent4 5 2 2" xfId="2791"/>
    <cellStyle name="40% - Accent4 5 3" xfId="987"/>
    <cellStyle name="40% - Accent4 5 3 2" xfId="2792"/>
    <cellStyle name="40% - Accent4 5 4" xfId="2793"/>
    <cellStyle name="40% - Accent4 6" xfId="988"/>
    <cellStyle name="40% - Accent4 6 2" xfId="989"/>
    <cellStyle name="40% - Accent4 6 2 2" xfId="2794"/>
    <cellStyle name="40% - Accent4 6 3" xfId="990"/>
    <cellStyle name="40% - Accent4 6 3 2" xfId="2795"/>
    <cellStyle name="40% - Accent4 6 4" xfId="2796"/>
    <cellStyle name="40% - Accent5 1" xfId="991"/>
    <cellStyle name="40% - Accent5 1 2" xfId="992"/>
    <cellStyle name="40% - Accent5 1 2 2" xfId="2797"/>
    <cellStyle name="40% - Accent5 1 3" xfId="993"/>
    <cellStyle name="40% - Accent5 1 3 2" xfId="2798"/>
    <cellStyle name="40% - Accent5 1 4" xfId="2799"/>
    <cellStyle name="40% - Accent5 2" xfId="994"/>
    <cellStyle name="40% - Accent5 2 2" xfId="995"/>
    <cellStyle name="40% - Accent5 2 2 2" xfId="2800"/>
    <cellStyle name="40% - Accent5 2 3" xfId="996"/>
    <cellStyle name="40% - Accent5 2 3 2" xfId="2801"/>
    <cellStyle name="40% - Accent5 2 4" xfId="2802"/>
    <cellStyle name="40% - Accent5 3" xfId="997"/>
    <cellStyle name="40% - Accent5 3 2" xfId="998"/>
    <cellStyle name="40% - Accent5 3 2 2" xfId="2803"/>
    <cellStyle name="40% - Accent5 3 3" xfId="999"/>
    <cellStyle name="40% - Accent5 3 3 2" xfId="2804"/>
    <cellStyle name="40% - Accent5 3 4" xfId="2805"/>
    <cellStyle name="40% - Accent5 4" xfId="1000"/>
    <cellStyle name="40% - Accent5 4 2" xfId="1001"/>
    <cellStyle name="40% - Accent5 4 2 2" xfId="2806"/>
    <cellStyle name="40% - Accent5 4 3" xfId="1002"/>
    <cellStyle name="40% - Accent5 4 3 2" xfId="2807"/>
    <cellStyle name="40% - Accent5 4 4" xfId="2808"/>
    <cellStyle name="40% - Accent5 5" xfId="1003"/>
    <cellStyle name="40% - Accent5 5 2" xfId="1004"/>
    <cellStyle name="40% - Accent5 5 2 2" xfId="2809"/>
    <cellStyle name="40% - Accent5 5 3" xfId="1005"/>
    <cellStyle name="40% - Accent5 5 3 2" xfId="2810"/>
    <cellStyle name="40% - Accent5 5 4" xfId="2811"/>
    <cellStyle name="40% - Accent5 6" xfId="1006"/>
    <cellStyle name="40% - Accent5 6 2" xfId="1007"/>
    <cellStyle name="40% - Accent5 6 2 2" xfId="2812"/>
    <cellStyle name="40% - Accent5 6 3" xfId="1008"/>
    <cellStyle name="40% - Accent5 6 3 2" xfId="2813"/>
    <cellStyle name="40% - Accent5 6 4" xfId="2814"/>
    <cellStyle name="40% - Accent6 1" xfId="1009"/>
    <cellStyle name="40% - Accent6 1 2" xfId="1010"/>
    <cellStyle name="40% - Accent6 1 2 2" xfId="2815"/>
    <cellStyle name="40% - Accent6 1 3" xfId="1011"/>
    <cellStyle name="40% - Accent6 1 3 2" xfId="2816"/>
    <cellStyle name="40% - Accent6 1 4" xfId="2817"/>
    <cellStyle name="40% - Accent6 2" xfId="1012"/>
    <cellStyle name="40% - Accent6 2 2" xfId="1013"/>
    <cellStyle name="40% - Accent6 2 2 2" xfId="2818"/>
    <cellStyle name="40% - Accent6 2 3" xfId="1014"/>
    <cellStyle name="40% - Accent6 2 3 2" xfId="2819"/>
    <cellStyle name="40% - Accent6 2 4" xfId="2820"/>
    <cellStyle name="40% - Accent6 3" xfId="1015"/>
    <cellStyle name="40% - Accent6 3 2" xfId="1016"/>
    <cellStyle name="40% - Accent6 3 2 2" xfId="2821"/>
    <cellStyle name="40% - Accent6 3 3" xfId="1017"/>
    <cellStyle name="40% - Accent6 3 3 2" xfId="2822"/>
    <cellStyle name="40% - Accent6 3 4" xfId="2823"/>
    <cellStyle name="40% - Accent6 4" xfId="1018"/>
    <cellStyle name="40% - Accent6 4 2" xfId="1019"/>
    <cellStyle name="40% - Accent6 4 2 2" xfId="2824"/>
    <cellStyle name="40% - Accent6 4 3" xfId="1020"/>
    <cellStyle name="40% - Accent6 4 3 2" xfId="2825"/>
    <cellStyle name="40% - Accent6 4 4" xfId="2826"/>
    <cellStyle name="40% - Accent6 5" xfId="1021"/>
    <cellStyle name="40% - Accent6 5 2" xfId="1022"/>
    <cellStyle name="40% - Accent6 5 2 2" xfId="2827"/>
    <cellStyle name="40% - Accent6 5 3" xfId="1023"/>
    <cellStyle name="40% - Accent6 5 3 2" xfId="2828"/>
    <cellStyle name="40% - Accent6 5 4" xfId="2829"/>
    <cellStyle name="40% - Accent6 6" xfId="1024"/>
    <cellStyle name="40% - Accent6 6 2" xfId="1025"/>
    <cellStyle name="40% - Accent6 6 2 2" xfId="2830"/>
    <cellStyle name="40% - Accent6 6 3" xfId="1026"/>
    <cellStyle name="40% - Accent6 6 3 2" xfId="2831"/>
    <cellStyle name="40% - Accent6 6 4" xfId="2832"/>
    <cellStyle name="60 % – Poudarek1 2" xfId="49"/>
    <cellStyle name="60 % – Poudarek1 2 2" xfId="8522"/>
    <cellStyle name="60 % – Poudarek1 3" xfId="9381"/>
    <cellStyle name="60 % – Poudarek2 2" xfId="50"/>
    <cellStyle name="60 % – Poudarek2 2 2" xfId="9517"/>
    <cellStyle name="60 % – Poudarek2 3" xfId="8432"/>
    <cellStyle name="60 % – Poudarek3 2" xfId="51"/>
    <cellStyle name="60 % – Poudarek3 2 2" xfId="1027"/>
    <cellStyle name="60 % – Poudarek3 2 3" xfId="9427"/>
    <cellStyle name="60 % – Poudarek3 3" xfId="11893"/>
    <cellStyle name="60 % – Poudarek4 2" xfId="52"/>
    <cellStyle name="60 % – Poudarek4 2 2" xfId="1028"/>
    <cellStyle name="60 % – Poudarek4 2 3" xfId="8129"/>
    <cellStyle name="60 % – Poudarek4 3" xfId="8874"/>
    <cellStyle name="60 % – Poudarek5 2" xfId="53"/>
    <cellStyle name="60 % – Poudarek5 2 2" xfId="1029"/>
    <cellStyle name="60 % – Poudarek5 2 3" xfId="8175"/>
    <cellStyle name="60 % – Poudarek5 3" xfId="9644"/>
    <cellStyle name="60 % – Poudarek6 2" xfId="54"/>
    <cellStyle name="60 % – Poudarek6 2 2" xfId="1030"/>
    <cellStyle name="60 % – Poudarek6 2 3" xfId="9094"/>
    <cellStyle name="60 % – Poudarek6 3" xfId="55"/>
    <cellStyle name="60 % – Poudarek6 3 2" xfId="12726"/>
    <cellStyle name="60 % – Poudarek6 4" xfId="9802"/>
    <cellStyle name="60% - Accent1 1" xfId="1031"/>
    <cellStyle name="60% - Accent1 1 2" xfId="1032"/>
    <cellStyle name="60% - Accent1 1 3" xfId="1033"/>
    <cellStyle name="60% - Accent1 2" xfId="1034"/>
    <cellStyle name="60% - Accent1 2 2" xfId="1035"/>
    <cellStyle name="60% - Accent1 2 3" xfId="1036"/>
    <cellStyle name="60% - Accent1 3" xfId="1037"/>
    <cellStyle name="60% - Accent1 3 2" xfId="1038"/>
    <cellStyle name="60% - Accent1 3 3" xfId="1039"/>
    <cellStyle name="60% - Accent1 4" xfId="1040"/>
    <cellStyle name="60% - Accent1 4 2" xfId="1041"/>
    <cellStyle name="60% - Accent1 4 3" xfId="1042"/>
    <cellStyle name="60% - Accent1 5" xfId="1043"/>
    <cellStyle name="60% - Accent1 5 2" xfId="1044"/>
    <cellStyle name="60% - Accent1 5 3" xfId="1045"/>
    <cellStyle name="60% - Accent1 6" xfId="1046"/>
    <cellStyle name="60% - Accent1 6 2" xfId="1047"/>
    <cellStyle name="60% - Accent1 6 3" xfId="1048"/>
    <cellStyle name="60% - Accent2 1" xfId="1049"/>
    <cellStyle name="60% - Accent2 1 2" xfId="1050"/>
    <cellStyle name="60% - Accent2 1 3" xfId="1051"/>
    <cellStyle name="60% - Accent2 2" xfId="1052"/>
    <cellStyle name="60% - Accent2 2 2" xfId="1053"/>
    <cellStyle name="60% - Accent2 2 3" xfId="1054"/>
    <cellStyle name="60% - Accent2 3" xfId="1055"/>
    <cellStyle name="60% - Accent2 3 2" xfId="1056"/>
    <cellStyle name="60% - Accent2 3 3" xfId="1057"/>
    <cellStyle name="60% - Accent2 4" xfId="1058"/>
    <cellStyle name="60% - Accent2 4 2" xfId="1059"/>
    <cellStyle name="60% - Accent2 4 3" xfId="1060"/>
    <cellStyle name="60% - Accent2 5" xfId="1061"/>
    <cellStyle name="60% - Accent2 5 2" xfId="1062"/>
    <cellStyle name="60% - Accent2 5 3" xfId="1063"/>
    <cellStyle name="60% - Accent2 6" xfId="1064"/>
    <cellStyle name="60% - Accent2 6 2" xfId="1065"/>
    <cellStyle name="60% - Accent2 6 3" xfId="1066"/>
    <cellStyle name="60% - Accent3 1" xfId="1067"/>
    <cellStyle name="60% - Accent3 1 2" xfId="1068"/>
    <cellStyle name="60% - Accent3 1 3" xfId="1069"/>
    <cellStyle name="60% - Accent3 2" xfId="1070"/>
    <cellStyle name="60% - Accent3 2 2" xfId="1071"/>
    <cellStyle name="60% - Accent3 2 3" xfId="1072"/>
    <cellStyle name="60% - Accent3 3" xfId="1073"/>
    <cellStyle name="60% - Accent3 3 2" xfId="1074"/>
    <cellStyle name="60% - Accent3 3 3" xfId="1075"/>
    <cellStyle name="60% - Accent3 4" xfId="1076"/>
    <cellStyle name="60% - Accent3 4 2" xfId="1077"/>
    <cellStyle name="60% - Accent3 4 3" xfId="1078"/>
    <cellStyle name="60% - Accent3 5" xfId="1079"/>
    <cellStyle name="60% - Accent3 5 2" xfId="1080"/>
    <cellStyle name="60% - Accent3 5 3" xfId="1081"/>
    <cellStyle name="60% - Accent3 6" xfId="1082"/>
    <cellStyle name="60% - Accent3 6 2" xfId="1083"/>
    <cellStyle name="60% - Accent3 6 3" xfId="1084"/>
    <cellStyle name="60% - Accent4 1" xfId="1085"/>
    <cellStyle name="60% - Accent4 1 2" xfId="1086"/>
    <cellStyle name="60% - Accent4 1 3" xfId="1087"/>
    <cellStyle name="60% - Accent4 2" xfId="1088"/>
    <cellStyle name="60% - Accent4 2 2" xfId="1089"/>
    <cellStyle name="60% - Accent4 2 3" xfId="1090"/>
    <cellStyle name="60% - Accent4 3" xfId="1091"/>
    <cellStyle name="60% - Accent4 3 2" xfId="1092"/>
    <cellStyle name="60% - Accent4 3 3" xfId="1093"/>
    <cellStyle name="60% - Accent4 4" xfId="1094"/>
    <cellStyle name="60% - Accent4 4 2" xfId="1095"/>
    <cellStyle name="60% - Accent4 4 3" xfId="1096"/>
    <cellStyle name="60% - Accent4 5" xfId="1097"/>
    <cellStyle name="60% - Accent4 5 2" xfId="1098"/>
    <cellStyle name="60% - Accent4 5 3" xfId="1099"/>
    <cellStyle name="60% - Accent4 6" xfId="1100"/>
    <cellStyle name="60% - Accent4 6 2" xfId="1101"/>
    <cellStyle name="60% - Accent4 6 3" xfId="1102"/>
    <cellStyle name="60% - Accent5 1" xfId="1103"/>
    <cellStyle name="60% - Accent5 1 2" xfId="1104"/>
    <cellStyle name="60% - Accent5 1 3" xfId="1105"/>
    <cellStyle name="60% - Accent5 2" xfId="1106"/>
    <cellStyle name="60% - Accent5 2 2" xfId="1107"/>
    <cellStyle name="60% - Accent5 2 3" xfId="1108"/>
    <cellStyle name="60% - Accent5 3" xfId="1109"/>
    <cellStyle name="60% - Accent5 3 2" xfId="1110"/>
    <cellStyle name="60% - Accent5 3 3" xfId="1111"/>
    <cellStyle name="60% - Accent5 4" xfId="1112"/>
    <cellStyle name="60% - Accent5 4 2" xfId="1113"/>
    <cellStyle name="60% - Accent5 4 3" xfId="1114"/>
    <cellStyle name="60% - Accent5 5" xfId="1115"/>
    <cellStyle name="60% - Accent5 5 2" xfId="1116"/>
    <cellStyle name="60% - Accent5 5 3" xfId="1117"/>
    <cellStyle name="60% - Accent5 6" xfId="1118"/>
    <cellStyle name="60% - Accent5 6 2" xfId="1119"/>
    <cellStyle name="60% - Accent5 6 3" xfId="1120"/>
    <cellStyle name="60% - Accent6 1" xfId="1121"/>
    <cellStyle name="60% - Accent6 2" xfId="1122"/>
    <cellStyle name="60% - Accent6 3" xfId="1123"/>
    <cellStyle name="60% - Accent6 4" xfId="1124"/>
    <cellStyle name="60% - Accent6 5" xfId="1125"/>
    <cellStyle name="60% - Accent6 6" xfId="1126"/>
    <cellStyle name="A4 Small 210 x 297 mm" xfId="12339"/>
    <cellStyle name="A4 Small 210 x 297 mm 2" xfId="12062"/>
    <cellStyle name="A4 Small 210 x 297 mm 3" xfId="9880"/>
    <cellStyle name="AA L-01" xfId="2833"/>
    <cellStyle name="Accent1" xfId="1127"/>
    <cellStyle name="Accent1 1" xfId="1128"/>
    <cellStyle name="Accent1 1 2" xfId="1129"/>
    <cellStyle name="Accent1 1 3" xfId="1130"/>
    <cellStyle name="Accent1 2" xfId="1131"/>
    <cellStyle name="Accent1 2 2" xfId="1132"/>
    <cellStyle name="Accent1 2 3" xfId="1133"/>
    <cellStyle name="Accent1 3" xfId="1134"/>
    <cellStyle name="Accent1 3 2" xfId="1135"/>
    <cellStyle name="Accent1 3 3" xfId="1136"/>
    <cellStyle name="Accent1 4" xfId="1137"/>
    <cellStyle name="Accent1 4 2" xfId="1138"/>
    <cellStyle name="Accent1 4 3" xfId="1139"/>
    <cellStyle name="Accent1 5" xfId="1140"/>
    <cellStyle name="Accent1 5 2" xfId="1141"/>
    <cellStyle name="Accent1 5 3" xfId="1142"/>
    <cellStyle name="Accent1 6" xfId="1143"/>
    <cellStyle name="Accent1 6 2" xfId="1144"/>
    <cellStyle name="Accent1 6 3" xfId="1145"/>
    <cellStyle name="Accent1 7" xfId="1146"/>
    <cellStyle name="Accent1 8" xfId="1147"/>
    <cellStyle name="Accent1 9" xfId="1148"/>
    <cellStyle name="Accent2" xfId="1149"/>
    <cellStyle name="Accent2 1" xfId="1150"/>
    <cellStyle name="Accent2 1 2" xfId="1151"/>
    <cellStyle name="Accent2 1 3" xfId="1152"/>
    <cellStyle name="Accent2 2" xfId="1153"/>
    <cellStyle name="Accent2 2 2" xfId="1154"/>
    <cellStyle name="Accent2 2 3" xfId="1155"/>
    <cellStyle name="Accent2 3" xfId="1156"/>
    <cellStyle name="Accent2 3 2" xfId="1157"/>
    <cellStyle name="Accent2 3 3" xfId="1158"/>
    <cellStyle name="Accent2 4" xfId="1159"/>
    <cellStyle name="Accent2 4 2" xfId="1160"/>
    <cellStyle name="Accent2 4 3" xfId="1161"/>
    <cellStyle name="Accent2 5" xfId="1162"/>
    <cellStyle name="Accent2 5 2" xfId="1163"/>
    <cellStyle name="Accent2 5 3" xfId="1164"/>
    <cellStyle name="Accent2 6" xfId="1165"/>
    <cellStyle name="Accent2 6 2" xfId="1166"/>
    <cellStyle name="Accent2 6 3" xfId="1167"/>
    <cellStyle name="Accent2 7" xfId="1168"/>
    <cellStyle name="Accent2 8" xfId="1169"/>
    <cellStyle name="Accent2 9" xfId="1170"/>
    <cellStyle name="Accent3" xfId="1171"/>
    <cellStyle name="Accent3 1" xfId="1172"/>
    <cellStyle name="Accent3 1 2" xfId="1173"/>
    <cellStyle name="Accent3 1 3" xfId="1174"/>
    <cellStyle name="Accent3 2" xfId="1175"/>
    <cellStyle name="Accent3 2 2" xfId="1176"/>
    <cellStyle name="Accent3 2 3" xfId="1177"/>
    <cellStyle name="Accent3 3" xfId="1178"/>
    <cellStyle name="Accent3 3 2" xfId="1179"/>
    <cellStyle name="Accent3 3 3" xfId="1180"/>
    <cellStyle name="Accent3 4" xfId="1181"/>
    <cellStyle name="Accent3 4 2" xfId="1182"/>
    <cellStyle name="Accent3 4 3" xfId="1183"/>
    <cellStyle name="Accent3 5" xfId="1184"/>
    <cellStyle name="Accent3 5 2" xfId="1185"/>
    <cellStyle name="Accent3 5 3" xfId="1186"/>
    <cellStyle name="Accent3 6" xfId="1187"/>
    <cellStyle name="Accent3 6 2" xfId="1188"/>
    <cellStyle name="Accent3 6 3" xfId="1189"/>
    <cellStyle name="Accent3 7" xfId="1190"/>
    <cellStyle name="Accent3 8" xfId="1191"/>
    <cellStyle name="Accent3 9" xfId="1192"/>
    <cellStyle name="Accent4" xfId="1193"/>
    <cellStyle name="Accent4 1" xfId="1194"/>
    <cellStyle name="Accent4 1 2" xfId="1195"/>
    <cellStyle name="Accent4 2" xfId="1196"/>
    <cellStyle name="Accent4 2 2" xfId="1197"/>
    <cellStyle name="Accent4 3" xfId="1198"/>
    <cellStyle name="Accent4 3 2" xfId="1199"/>
    <cellStyle name="Accent4 4" xfId="1200"/>
    <cellStyle name="Accent4 4 2" xfId="1201"/>
    <cellStyle name="Accent4 5" xfId="1202"/>
    <cellStyle name="Accent4 5 2" xfId="1203"/>
    <cellStyle name="Accent4 6" xfId="1204"/>
    <cellStyle name="Accent4 6 2" xfId="1205"/>
    <cellStyle name="Accent4 7" xfId="1206"/>
    <cellStyle name="Accent4 8" xfId="1207"/>
    <cellStyle name="Accent5" xfId="1208"/>
    <cellStyle name="Accent5 1" xfId="1209"/>
    <cellStyle name="Accent5 1 2" xfId="1210"/>
    <cellStyle name="Accent5 2" xfId="1211"/>
    <cellStyle name="Accent5 2 2" xfId="1212"/>
    <cellStyle name="Accent5 3" xfId="1213"/>
    <cellStyle name="Accent5 3 2" xfId="1214"/>
    <cellStyle name="Accent5 4" xfId="1215"/>
    <cellStyle name="Accent5 4 2" xfId="1216"/>
    <cellStyle name="Accent5 5" xfId="1217"/>
    <cellStyle name="Accent5 5 2" xfId="1218"/>
    <cellStyle name="Accent5 6" xfId="1219"/>
    <cellStyle name="Accent5 6 2" xfId="1220"/>
    <cellStyle name="Accent5 7" xfId="1221"/>
    <cellStyle name="Accent5 8" xfId="1222"/>
    <cellStyle name="Accent6" xfId="1223"/>
    <cellStyle name="Accent6 1" xfId="1224"/>
    <cellStyle name="Accent6 1 2" xfId="1225"/>
    <cellStyle name="Accent6 2" xfId="1226"/>
    <cellStyle name="Accent6 2 2" xfId="1227"/>
    <cellStyle name="Accent6 3" xfId="1228"/>
    <cellStyle name="Accent6 3 2" xfId="1229"/>
    <cellStyle name="Accent6 4" xfId="1230"/>
    <cellStyle name="Accent6 4 2" xfId="1231"/>
    <cellStyle name="Accent6 5" xfId="1232"/>
    <cellStyle name="Accent6 5 2" xfId="1233"/>
    <cellStyle name="Accent6 6" xfId="1234"/>
    <cellStyle name="Accent6 6 2" xfId="1235"/>
    <cellStyle name="Accent6 7" xfId="1236"/>
    <cellStyle name="Accent6 8" xfId="1237"/>
    <cellStyle name="Bad" xfId="1238"/>
    <cellStyle name="Bad 1" xfId="1239"/>
    <cellStyle name="Bad 1 2" xfId="1240"/>
    <cellStyle name="Bad 2" xfId="1241"/>
    <cellStyle name="Bad 2 2" xfId="1242"/>
    <cellStyle name="Bad 3" xfId="1243"/>
    <cellStyle name="Bad 3 2" xfId="1244"/>
    <cellStyle name="Bad 4" xfId="1245"/>
    <cellStyle name="Bad 4 2" xfId="1246"/>
    <cellStyle name="Bad 5" xfId="1247"/>
    <cellStyle name="Bad 5 2" xfId="1248"/>
    <cellStyle name="Bad 6" xfId="1249"/>
    <cellStyle name="Bad 6 2" xfId="1250"/>
    <cellStyle name="Bad 7" xfId="1251"/>
    <cellStyle name="Bad 8" xfId="1252"/>
    <cellStyle name="Calculation" xfId="1253"/>
    <cellStyle name="Calculation 1" xfId="1254"/>
    <cellStyle name="Calculation 1 2" xfId="1255"/>
    <cellStyle name="Calculation 2" xfId="1256"/>
    <cellStyle name="Calculation 2 2" xfId="1257"/>
    <cellStyle name="Calculation 3" xfId="1258"/>
    <cellStyle name="Calculation 3 2" xfId="1259"/>
    <cellStyle name="Calculation 4" xfId="1260"/>
    <cellStyle name="Calculation 4 2" xfId="1261"/>
    <cellStyle name="Calculation 5" xfId="1262"/>
    <cellStyle name="Calculation 5 2" xfId="1263"/>
    <cellStyle name="Calculation 6" xfId="1264"/>
    <cellStyle name="Calculation 6 2" xfId="1265"/>
    <cellStyle name="Calculation 7" xfId="1266"/>
    <cellStyle name="Calculation 8" xfId="1267"/>
    <cellStyle name="Check Cell" xfId="1268"/>
    <cellStyle name="Check Cell 1" xfId="1269"/>
    <cellStyle name="Check Cell 2" xfId="1270"/>
    <cellStyle name="Check Cell 3" xfId="1271"/>
    <cellStyle name="Check Cell 4" xfId="1272"/>
    <cellStyle name="Check Cell 5" xfId="1273"/>
    <cellStyle name="Check Cell 6" xfId="1274"/>
    <cellStyle name="Check Cell 7" xfId="1275"/>
    <cellStyle name="Comma 2" xfId="56"/>
    <cellStyle name="Comma 2 2" xfId="1276"/>
    <cellStyle name="Comma 2 3" xfId="1277"/>
    <cellStyle name="Comma 2 4" xfId="2835"/>
    <cellStyle name="Comma 2 5" xfId="2834"/>
    <cellStyle name="Comma0" xfId="1278"/>
    <cellStyle name="Comma0 2" xfId="1279"/>
    <cellStyle name="Comma0 3" xfId="1280"/>
    <cellStyle name="Comma0 4" xfId="2836"/>
    <cellStyle name="Currency 2" xfId="57"/>
    <cellStyle name="Currency 2 2" xfId="1281"/>
    <cellStyle name="Currency 2 3" xfId="1282"/>
    <cellStyle name="Currency 2 4" xfId="2838"/>
    <cellStyle name="Currency 2 5" xfId="2837"/>
    <cellStyle name="Dobro" xfId="7552" builtinId="26" customBuiltin="1"/>
    <cellStyle name="Dobro 2" xfId="58"/>
    <cellStyle name="Dobro 2 2" xfId="8738"/>
    <cellStyle name="Element-delo" xfId="1283"/>
    <cellStyle name="Element-delo 2" xfId="1284"/>
    <cellStyle name="Element-delo 3" xfId="1285"/>
    <cellStyle name="Euro" xfId="11826"/>
    <cellStyle name="Euro 2" xfId="8286"/>
    <cellStyle name="Excel Built-in Comma" xfId="59"/>
    <cellStyle name="Excel Built-in Comma [0]" xfId="60"/>
    <cellStyle name="Excel Built-in Excel Built-in Excel Built-in Excel Built-in Excel Built-in Excel Built-in Normal_1.3.2" xfId="1286"/>
    <cellStyle name="Excel Built-in Excel Built-in Normal 6" xfId="2502"/>
    <cellStyle name="Excel Built-in Excel Built-in Normal 6 2" xfId="2839"/>
    <cellStyle name="Excel Built-in Explanatory Text" xfId="13532"/>
    <cellStyle name="Excel Built-in Navadno 10" xfId="2840"/>
    <cellStyle name="Excel Built-in Navadno 10 2" xfId="2499"/>
    <cellStyle name="Excel Built-in Navadno 10 2 2" xfId="2841"/>
    <cellStyle name="Excel Built-in Navadno 10 3" xfId="2842"/>
    <cellStyle name="Excel Built-in Navadno 10 4" xfId="2506"/>
    <cellStyle name="Excel Built-in Navadno 10 4 2" xfId="2843"/>
    <cellStyle name="Excel Built-in Navadno 16" xfId="2505"/>
    <cellStyle name="Excel Built-in Navadno 2" xfId="1287"/>
    <cellStyle name="Excel Built-in Navadno 2 2 2 2" xfId="2501"/>
    <cellStyle name="Excel Built-in Navadno 2 2 3" xfId="2844"/>
    <cellStyle name="Excel Built-in Navadno 2 6" xfId="2845"/>
    <cellStyle name="Excel Built-in Navadno 2 7" xfId="2846"/>
    <cellStyle name="Excel Built-in Navadno 2 7 2" xfId="2847"/>
    <cellStyle name="Excel Built-in Navadno 31" xfId="2848"/>
    <cellStyle name="Excel Built-in Navadno 31 2" xfId="2849"/>
    <cellStyle name="Excel Built-in Navadno 42" xfId="2850"/>
    <cellStyle name="Excel Built-in Navadno 42 2" xfId="2851"/>
    <cellStyle name="Excel Built-in Navadno 42 3" xfId="2852"/>
    <cellStyle name="Excel Built-in Navadno 9" xfId="2853"/>
    <cellStyle name="Excel Built-in Navadno 9 2" xfId="2854"/>
    <cellStyle name="Excel Built-in Navadno 9 2 2" xfId="2855"/>
    <cellStyle name="Excel Built-in Navadno 9 2 2 2" xfId="2856"/>
    <cellStyle name="Excel Built-in Navadno_List1" xfId="2857"/>
    <cellStyle name="Excel Built-in Normal" xfId="61"/>
    <cellStyle name="Excel Built-in Normal 2" xfId="62"/>
    <cellStyle name="Excel Built-in Normal 2 2" xfId="63"/>
    <cellStyle name="Excel Built-in Normal 2 2 2" xfId="64"/>
    <cellStyle name="Excel Built-in Normal 2 2 2 2" xfId="2858"/>
    <cellStyle name="Excel Built-in Normal 2 2 3" xfId="2859"/>
    <cellStyle name="Excel Built-in Normal 2 3" xfId="65"/>
    <cellStyle name="Excel Built-in Normal 2 3 2" xfId="2860"/>
    <cellStyle name="Excel Built-in Normal 2 4" xfId="1288"/>
    <cellStyle name="Excel Built-in Normal 2 5" xfId="2861"/>
    <cellStyle name="Excel Built-in Normal 2 6" xfId="5568"/>
    <cellStyle name="Excel Built-in Normal 2 7" xfId="5619"/>
    <cellStyle name="Excel Built-in Normal 2 8" xfId="6739"/>
    <cellStyle name="Excel Built-in Normal 3" xfId="66"/>
    <cellStyle name="Excel Built-in Normal 3 2" xfId="67"/>
    <cellStyle name="Excel Built-in Normal 3 2 2" xfId="2862"/>
    <cellStyle name="Excel Built-in Normal 3 3" xfId="2863"/>
    <cellStyle name="Excel Built-in Normal 4" xfId="68"/>
    <cellStyle name="Excel Built-in Normal 4 2" xfId="5203"/>
    <cellStyle name="Excel Built-in Normal 5" xfId="69"/>
    <cellStyle name="Excel Built-in Normal 5 2" xfId="2864"/>
    <cellStyle name="Excel Built-in Normal 6" xfId="2509"/>
    <cellStyle name="Excel Built-in Normal 6 2" xfId="2865"/>
    <cellStyle name="Excel Built-in Normal 7" xfId="2866"/>
    <cellStyle name="Excel Built-in Normal 8" xfId="5618"/>
    <cellStyle name="Excel Built-in Normal 9" xfId="6738"/>
    <cellStyle name="Excel Built-in Normal_I-BREZOV 2" xfId="2503"/>
    <cellStyle name="Excel Built-in Percent" xfId="70"/>
    <cellStyle name="Excel Built-in S21 2" xfId="2867"/>
    <cellStyle name="Excel Built-in S3 2" xfId="2868"/>
    <cellStyle name="Excel Built-in S3 2 2" xfId="2869"/>
    <cellStyle name="Excel Built-in Valuta 10 4" xfId="2870"/>
    <cellStyle name="Excel Built-in Valuta 10 4 2" xfId="2871"/>
    <cellStyle name="Excel Built-in Valuta 15" xfId="2872"/>
    <cellStyle name="Excel Built-in Valuta 15 2" xfId="2504"/>
    <cellStyle name="Excel Built-in Valuta 15 2 2" xfId="2873"/>
    <cellStyle name="Excel Built-in Valuta 15 3" xfId="2874"/>
    <cellStyle name="Excel Built-in Vejica 10 4" xfId="2875"/>
    <cellStyle name="Excel Built-in Vejica 10 4 2" xfId="2876"/>
    <cellStyle name="Excel Built-in Vejica 15" xfId="1289"/>
    <cellStyle name="Excel Built-in Vejica 15 2" xfId="2877"/>
    <cellStyle name="Excel Built-in Vejica 15 2 3" xfId="2878"/>
    <cellStyle name="Excel Built-in Vejica 15 2 3 2" xfId="2879"/>
    <cellStyle name="Excel Built-in Vejica 15 3" xfId="2500"/>
    <cellStyle name="Excel Built-in Vejica 15 3 2" xfId="2880"/>
    <cellStyle name="Excel_BuiltIn_Comma 1" xfId="71"/>
    <cellStyle name="Explanatory Text" xfId="1290"/>
    <cellStyle name="Explanatory Text 1" xfId="1291"/>
    <cellStyle name="Explanatory Text 2" xfId="1292"/>
    <cellStyle name="Explanatory Text 3" xfId="1293"/>
    <cellStyle name="Explanatory Text 4" xfId="1294"/>
    <cellStyle name="Explanatory Text 5" xfId="1295"/>
    <cellStyle name="Explanatory Text 6" xfId="1296"/>
    <cellStyle name="Good 1" xfId="1297"/>
    <cellStyle name="Good 1 2" xfId="1298"/>
    <cellStyle name="Good 1 3" xfId="1299"/>
    <cellStyle name="Good 2" xfId="1300"/>
    <cellStyle name="Good 2 2" xfId="1301"/>
    <cellStyle name="Good 2 3" xfId="1302"/>
    <cellStyle name="Good 3" xfId="1303"/>
    <cellStyle name="Good 3 2" xfId="1304"/>
    <cellStyle name="Good 3 3" xfId="1305"/>
    <cellStyle name="Good 4" xfId="1306"/>
    <cellStyle name="Good 4 2" xfId="1307"/>
    <cellStyle name="Good 4 3" xfId="1308"/>
    <cellStyle name="Good 5" xfId="1309"/>
    <cellStyle name="Good 5 2" xfId="1310"/>
    <cellStyle name="Good 5 3" xfId="1311"/>
    <cellStyle name="Good 6" xfId="1312"/>
    <cellStyle name="Good 6 2" xfId="1313"/>
    <cellStyle name="Good 6 3" xfId="1314"/>
    <cellStyle name="gs]_x000d__x000a_Window=2,20,640,452, , ,3_x000d__x000a_dir1=0,0,640,184,-1,-1,3,30,201,1808,254,C:\EXCEL\VERKAUF\GLOBUS\*.*_x000d__x000a_dir20=11" xfId="9636"/>
    <cellStyle name="Heading 1" xfId="1315"/>
    <cellStyle name="Heading 1 1" xfId="1316"/>
    <cellStyle name="Heading 1 2" xfId="1317"/>
    <cellStyle name="Heading 1 3" xfId="1318"/>
    <cellStyle name="Heading 1 4" xfId="1319"/>
    <cellStyle name="Heading 1 5" xfId="1320"/>
    <cellStyle name="Heading 1 6" xfId="1321"/>
    <cellStyle name="Heading 1 7" xfId="1322"/>
    <cellStyle name="Heading 2" xfId="1323"/>
    <cellStyle name="Heading 2 1" xfId="1324"/>
    <cellStyle name="Heading 2 2" xfId="1325"/>
    <cellStyle name="Heading 2 3" xfId="1326"/>
    <cellStyle name="Heading 2 4" xfId="1327"/>
    <cellStyle name="Heading 2 5" xfId="1328"/>
    <cellStyle name="Heading 2 6" xfId="1329"/>
    <cellStyle name="Heading 2 7" xfId="1330"/>
    <cellStyle name="Heading 3" xfId="1331"/>
    <cellStyle name="Heading 3 1" xfId="1332"/>
    <cellStyle name="Heading 3 2" xfId="1333"/>
    <cellStyle name="Heading 3 3" xfId="1334"/>
    <cellStyle name="Heading 3 4" xfId="1335"/>
    <cellStyle name="Heading 3 5" xfId="1336"/>
    <cellStyle name="Heading 3 6" xfId="1337"/>
    <cellStyle name="Heading 3 7" xfId="1338"/>
    <cellStyle name="Heading 4" xfId="1339"/>
    <cellStyle name="Heading 4 1" xfId="1340"/>
    <cellStyle name="Heading 4 2" xfId="1341"/>
    <cellStyle name="Heading 4 3" xfId="1342"/>
    <cellStyle name="Heading 4 4" xfId="1343"/>
    <cellStyle name="Heading 4 5" xfId="1344"/>
    <cellStyle name="Heading 4 6" xfId="1345"/>
    <cellStyle name="Heading 4 7" xfId="1346"/>
    <cellStyle name="Hiperpovezava" xfId="5" builtinId="8"/>
    <cellStyle name="Hiperpovezava 2" xfId="1347"/>
    <cellStyle name="Hiperpovezava 2 2" xfId="1348"/>
    <cellStyle name="Hiperpovezava 2 3" xfId="9633"/>
    <cellStyle name="Hiperpovezava 3" xfId="1349"/>
    <cellStyle name="Hiperpovezava 3 2" xfId="11817"/>
    <cellStyle name="Hiperpovezava 4" xfId="1350"/>
    <cellStyle name="Hiperpovezava 4 2" xfId="2881"/>
    <cellStyle name="Hiperpovezava 4 3" xfId="2882"/>
    <cellStyle name="Hiperpovezava 4 4" xfId="7894"/>
    <cellStyle name="Hiperpovezava 5" xfId="1351"/>
    <cellStyle name="Hiperpovezava 6" xfId="2883"/>
    <cellStyle name="Hiperpovezava 7" xfId="5616"/>
    <cellStyle name="Hiperpovezava 8" xfId="5625"/>
    <cellStyle name="Hiperpovezava 9" xfId="7046"/>
    <cellStyle name="Input" xfId="1352"/>
    <cellStyle name="Input 1" xfId="1353"/>
    <cellStyle name="Input 2" xfId="1354"/>
    <cellStyle name="Input 3" xfId="1355"/>
    <cellStyle name="Input 4" xfId="1356"/>
    <cellStyle name="Input 5" xfId="1357"/>
    <cellStyle name="Input 6" xfId="1358"/>
    <cellStyle name="Input 7" xfId="1359"/>
    <cellStyle name="Izhod" xfId="7555" builtinId="21" customBuiltin="1"/>
    <cellStyle name="Izhod 2" xfId="72"/>
    <cellStyle name="Izhod 2 2" xfId="1360"/>
    <cellStyle name="Izhod 2 3" xfId="9750"/>
    <cellStyle name="Linked Cell" xfId="1361"/>
    <cellStyle name="Linked Cell 1" xfId="1362"/>
    <cellStyle name="Linked Cell 2" xfId="1363"/>
    <cellStyle name="Linked Cell 3" xfId="1364"/>
    <cellStyle name="Linked Cell 4" xfId="1365"/>
    <cellStyle name="Linked Cell 5" xfId="1366"/>
    <cellStyle name="Linked Cell 6" xfId="1367"/>
    <cellStyle name="Linked Cell 7" xfId="1368"/>
    <cellStyle name="Naslov 1" xfId="7548" builtinId="16" customBuiltin="1"/>
    <cellStyle name="Naslov 1 1" xfId="73"/>
    <cellStyle name="Naslov 1 1 1" xfId="1369"/>
    <cellStyle name="Naslov 1 1 2" xfId="1370"/>
    <cellStyle name="Naslov 1 2" xfId="74"/>
    <cellStyle name="Naslov 1 2 2" xfId="8737"/>
    <cellStyle name="Naslov 1 3" xfId="75"/>
    <cellStyle name="Naslov 2" xfId="7549" builtinId="17" customBuiltin="1"/>
    <cellStyle name="Naslov 2 2" xfId="76"/>
    <cellStyle name="Naslov 2 2 2" xfId="9200"/>
    <cellStyle name="Naslov 2 3" xfId="77"/>
    <cellStyle name="Naslov 3" xfId="7550" builtinId="18" customBuiltin="1"/>
    <cellStyle name="Naslov 3 2" xfId="78"/>
    <cellStyle name="Naslov 3 2 2" xfId="9896"/>
    <cellStyle name="Naslov 3 3" xfId="79"/>
    <cellStyle name="Naslov 4" xfId="7551" builtinId="19" customBuiltin="1"/>
    <cellStyle name="Naslov 4 2" xfId="80"/>
    <cellStyle name="Naslov 4 2 2" xfId="12165"/>
    <cellStyle name="Naslov 4 3" xfId="81"/>
    <cellStyle name="Naslov 5" xfId="82"/>
    <cellStyle name="Naslov 5 2" xfId="1371"/>
    <cellStyle name="Naslov 5 3" xfId="2884"/>
    <cellStyle name="Naslov 5 4" xfId="9951"/>
    <cellStyle name="Naslov 6" xfId="8433"/>
    <cellStyle name="Naslov del" xfId="1372"/>
    <cellStyle name="Naslov del 1" xfId="1373"/>
    <cellStyle name="Naslov del 2" xfId="1374"/>
    <cellStyle name="Naslov del 3" xfId="1375"/>
    <cellStyle name="Naslov del 4" xfId="1376"/>
    <cellStyle name="Naslov del 5" xfId="1377"/>
    <cellStyle name="Naslov del 6" xfId="1378"/>
    <cellStyle name="nASLOV PROSTOROV" xfId="1379"/>
    <cellStyle name="nASLOV PROSTOROV 1" xfId="1380"/>
    <cellStyle name="nASLOV PROSTOROV 2" xfId="1381"/>
    <cellStyle name="nASLOV PROSTOROV 3" xfId="1382"/>
    <cellStyle name="nASLOV PROSTOROV 4" xfId="1383"/>
    <cellStyle name="nASLOV PROSTOROV 5" xfId="1384"/>
    <cellStyle name="nASLOV PROSTOROV 6" xfId="1385"/>
    <cellStyle name="Navadno" xfId="0" builtinId="0"/>
    <cellStyle name="Navadno 10" xfId="7"/>
    <cellStyle name="Navadno 10 2" xfId="83"/>
    <cellStyle name="Navadno 10 2 2" xfId="84"/>
    <cellStyle name="Navadno 10 2 2 2" xfId="85"/>
    <cellStyle name="Navadno 10 2 2 2 2" xfId="86"/>
    <cellStyle name="Navadno 10 2 2 2 2 2" xfId="2885"/>
    <cellStyle name="Navadno 10 2 2 2 2 2 2" xfId="9109"/>
    <cellStyle name="Navadno 10 2 2 2 2 2 3" xfId="7950"/>
    <cellStyle name="Navadno 10 2 2 2 2 3" xfId="9295"/>
    <cellStyle name="Navadno 10 2 2 2 2 3 2" xfId="12118"/>
    <cellStyle name="Navadno 10 2 2 2 2 3 2 2" xfId="8743"/>
    <cellStyle name="Navadno 10 2 2 2 2 3 3" xfId="7702"/>
    <cellStyle name="Navadno 10 2 2 2 2 4" xfId="9125"/>
    <cellStyle name="Navadno 10 2 2 2 2 5" xfId="9961"/>
    <cellStyle name="Navadno 10 2 2 2 3" xfId="2886"/>
    <cellStyle name="Navadno 10 2 2 2 3 2" xfId="8347"/>
    <cellStyle name="Navadno 10 2 2 2 3 3" xfId="11687"/>
    <cellStyle name="Navadno 10 2 2 2 4" xfId="12288"/>
    <cellStyle name="Navadno 10 2 2 2 5" xfId="12400"/>
    <cellStyle name="Navadno 10 2 2 3" xfId="87"/>
    <cellStyle name="Navadno 10 2 2 3 2" xfId="2887"/>
    <cellStyle name="Navadno 10 2 2 3 2 2" xfId="9704"/>
    <cellStyle name="Navadno 10 2 2 3 2 3" xfId="8390"/>
    <cellStyle name="Navadno 10 2 2 3 3" xfId="8854"/>
    <cellStyle name="Navadno 10 2 2 3 3 2" xfId="8893"/>
    <cellStyle name="Navadno 10 2 2 3 4" xfId="9705"/>
    <cellStyle name="Navadno 10 2 2 3 5" xfId="8406"/>
    <cellStyle name="Navadno 10 2 2 4" xfId="2888"/>
    <cellStyle name="Navadno 10 2 2 4 2" xfId="11784"/>
    <cellStyle name="Navadno 10 2 2 4 3" xfId="12347"/>
    <cellStyle name="Navadno 10 2 2 5" xfId="9773"/>
    <cellStyle name="Navadno 10 2 2 6" xfId="7951"/>
    <cellStyle name="Navadno 10 2 3" xfId="88"/>
    <cellStyle name="Navadno 10 2 3 2" xfId="89"/>
    <cellStyle name="Navadno 10 2 3 2 2" xfId="2889"/>
    <cellStyle name="Navadno 10 2 3 2 2 2" xfId="12070"/>
    <cellStyle name="Navadno 10 2 3 2 2 3" xfId="12410"/>
    <cellStyle name="Navadno 10 2 3 2 3" xfId="11912"/>
    <cellStyle name="Navadno 10 2 3 2 3 2" xfId="12097"/>
    <cellStyle name="Navadno 10 2 3 2 4" xfId="8683"/>
    <cellStyle name="Navadno 10 2 3 2 5" xfId="9936"/>
    <cellStyle name="Navadno 10 2 3 3" xfId="2890"/>
    <cellStyle name="Navadno 10 2 3 3 2" xfId="9588"/>
    <cellStyle name="Navadno 10 2 3 3 3" xfId="11712"/>
    <cellStyle name="Navadno 10 2 3 4" xfId="9795"/>
    <cellStyle name="Navadno 10 2 3 4 2" xfId="8950"/>
    <cellStyle name="Navadno 10 2 3 5" xfId="7624"/>
    <cellStyle name="Navadno 10 2 3 6" xfId="11024"/>
    <cellStyle name="Navadno 10 2 4" xfId="90"/>
    <cellStyle name="Navadno 10 2 4 2" xfId="2891"/>
    <cellStyle name="Navadno 10 2 4 2 2" xfId="9219"/>
    <cellStyle name="Navadno 10 2 4 2 3" xfId="9312"/>
    <cellStyle name="Navadno 10 2 4 3" xfId="9294"/>
    <cellStyle name="Navadno 10 2 4 3 2" xfId="8467"/>
    <cellStyle name="Navadno 10 2 4 4" xfId="8800"/>
    <cellStyle name="Navadno 10 2 4 5" xfId="8610"/>
    <cellStyle name="Navadno 10 2 5" xfId="1386"/>
    <cellStyle name="Navadno 10 2 5 2" xfId="8772"/>
    <cellStyle name="Navadno 10 2 5 3" xfId="11691"/>
    <cellStyle name="Navadno 10 2 6" xfId="2892"/>
    <cellStyle name="Navadno 10 2 6 2" xfId="7641"/>
    <cellStyle name="Navadno 10 2 7" xfId="8698"/>
    <cellStyle name="Navadno 10 2 8" xfId="8032"/>
    <cellStyle name="Navadno 10 2_Podatki o svetilkah" xfId="11908"/>
    <cellStyle name="Navadno 10 3" xfId="91"/>
    <cellStyle name="Navadno 10 3 2" xfId="92"/>
    <cellStyle name="Navadno 10 3 2 2" xfId="93"/>
    <cellStyle name="Navadno 10 3 2 2 2" xfId="94"/>
    <cellStyle name="Navadno 10 3 2 2 2 2" xfId="2893"/>
    <cellStyle name="Navadno 10 3 2 2 2 2 2" xfId="7703"/>
    <cellStyle name="Navadno 10 3 2 2 2 3" xfId="12175"/>
    <cellStyle name="Navadno 10 3 2 2 3" xfId="2894"/>
    <cellStyle name="Navadno 10 3 2 2 3 2" xfId="8582"/>
    <cellStyle name="Navadno 10 3 2 2 3 3" xfId="8088"/>
    <cellStyle name="Navadno 10 3 2 2 4" xfId="8041"/>
    <cellStyle name="Navadno 10 3 2 2 5" xfId="9625"/>
    <cellStyle name="Navadno 10 3 2 3" xfId="95"/>
    <cellStyle name="Navadno 10 3 2 3 2" xfId="2895"/>
    <cellStyle name="Navadno 10 3 2 3 2 2" xfId="8571"/>
    <cellStyle name="Navadno 10 3 2 3 3" xfId="11796"/>
    <cellStyle name="Navadno 10 3 2 4" xfId="2896"/>
    <cellStyle name="Navadno 10 3 2 4 2" xfId="9448"/>
    <cellStyle name="Navadno 10 3 2 4 3" xfId="12039"/>
    <cellStyle name="Navadno 10 3 2 5" xfId="8784"/>
    <cellStyle name="Navadno 10 3 2 6" xfId="9359"/>
    <cellStyle name="Navadno 10 3 3" xfId="96"/>
    <cellStyle name="Navadno 10 3 3 2" xfId="97"/>
    <cellStyle name="Navadno 10 3 3 2 2" xfId="2897"/>
    <cellStyle name="Navadno 10 3 3 2 2 2" xfId="12138"/>
    <cellStyle name="Navadno 10 3 3 2 3" xfId="11969"/>
    <cellStyle name="Navadno 10 3 3 3" xfId="2898"/>
    <cellStyle name="Navadno 10 3 3 3 2" xfId="8001"/>
    <cellStyle name="Navadno 10 3 3 3 3" xfId="8384"/>
    <cellStyle name="Navadno 10 3 3 4" xfId="7725"/>
    <cellStyle name="Navadno 10 3 3 5" xfId="9619"/>
    <cellStyle name="Navadno 10 3 4" xfId="98"/>
    <cellStyle name="Navadno 10 3 4 2" xfId="2899"/>
    <cellStyle name="Navadno 10 3 4 2 2" xfId="8671"/>
    <cellStyle name="Navadno 10 3 4 3" xfId="12134"/>
    <cellStyle name="Navadno 10 3 5" xfId="2900"/>
    <cellStyle name="Navadno 10 3 5 2" xfId="7698"/>
    <cellStyle name="Navadno 10 3 5 3" xfId="12202"/>
    <cellStyle name="Navadno 10 3 6" xfId="11946"/>
    <cellStyle name="Navadno 10 3 7" xfId="9631"/>
    <cellStyle name="Navadno 10 4" xfId="787"/>
    <cellStyle name="Navadno 10 4 2" xfId="11892"/>
    <cellStyle name="Navadno 10 4 2 2" xfId="11941"/>
    <cellStyle name="Navadno 10 4 2 2 2" xfId="8996"/>
    <cellStyle name="Navadno 10 4 2 3" xfId="11994"/>
    <cellStyle name="Navadno 10 4 2 3 2" xfId="12047"/>
    <cellStyle name="Navadno 10 4 2 4" xfId="8349"/>
    <cellStyle name="Navadno 10 4 3" xfId="11956"/>
    <cellStyle name="Navadno 10 4 3 2" xfId="11996"/>
    <cellStyle name="Navadno 10 4 4" xfId="8848"/>
    <cellStyle name="Navadno 10 4 4 2" xfId="8566"/>
    <cellStyle name="Navadno 10 4 5" xfId="9251"/>
    <cellStyle name="Navadno 10 5" xfId="1387"/>
    <cellStyle name="Navadno 10 5 2" xfId="9622"/>
    <cellStyle name="Navadno 10 5 2 2" xfId="9222"/>
    <cellStyle name="Navadno 10 5 3" xfId="12393"/>
    <cellStyle name="Navadno 10 5 3 2" xfId="9086"/>
    <cellStyle name="Navadno 10 5 4" xfId="11864"/>
    <cellStyle name="Navadno 10 5 5" xfId="7755"/>
    <cellStyle name="Navadno 10 6" xfId="2901"/>
    <cellStyle name="Navadno 10 6 2" xfId="11865"/>
    <cellStyle name="Navadno 10 6 3" xfId="8982"/>
    <cellStyle name="Navadno 10 7" xfId="2526"/>
    <cellStyle name="Navadno 10 7 2" xfId="8805"/>
    <cellStyle name="Navadno 10 8" xfId="8293"/>
    <cellStyle name="Navadno 10_Podatki o svetilkah" xfId="8423"/>
    <cellStyle name="Navadno 100" xfId="8086"/>
    <cellStyle name="Navadno 100 2" xfId="8536"/>
    <cellStyle name="Navadno 101" xfId="11790"/>
    <cellStyle name="Navadno 101 2" xfId="11976"/>
    <cellStyle name="Navadno 102" xfId="11764"/>
    <cellStyle name="Navadno 102 2" xfId="12237"/>
    <cellStyle name="Navadno 103" xfId="8383"/>
    <cellStyle name="Navadno 103 2" xfId="7759"/>
    <cellStyle name="Navadno 104" xfId="8085"/>
    <cellStyle name="Navadno 104 2" xfId="8991"/>
    <cellStyle name="Navadno 105" xfId="5569"/>
    <cellStyle name="Navadno 105 2" xfId="7049"/>
    <cellStyle name="Navadno 105 2 2" xfId="9199"/>
    <cellStyle name="Navadno 105 3" xfId="8217"/>
    <cellStyle name="Navadno 106" xfId="5570"/>
    <cellStyle name="Navadno 106 2" xfId="7050"/>
    <cellStyle name="Navadno 106 3" xfId="9508"/>
    <cellStyle name="Navadno 107" xfId="8927"/>
    <cellStyle name="Navadno 108" xfId="8477"/>
    <cellStyle name="Navadno 109" xfId="9663"/>
    <cellStyle name="Navadno 11" xfId="99"/>
    <cellStyle name="Navadno 11 2" xfId="100"/>
    <cellStyle name="Navadno 11 2 2" xfId="101"/>
    <cellStyle name="Navadno 11 2 2 2" xfId="102"/>
    <cellStyle name="Navadno 11 2 2 2 2" xfId="103"/>
    <cellStyle name="Navadno 11 2 2 2 2 2" xfId="2903"/>
    <cellStyle name="Navadno 11 2 2 2 3" xfId="2904"/>
    <cellStyle name="Navadno 11 2 2 3" xfId="104"/>
    <cellStyle name="Navadno 11 2 2 3 2" xfId="2905"/>
    <cellStyle name="Navadno 11 2 2 4" xfId="2906"/>
    <cellStyle name="Navadno 11 2 2 5" xfId="9933"/>
    <cellStyle name="Navadno 11 2 3" xfId="105"/>
    <cellStyle name="Navadno 11 2 3 2" xfId="106"/>
    <cellStyle name="Navadno 11 2 3 2 2" xfId="2907"/>
    <cellStyle name="Navadno 11 2 3 3" xfId="2908"/>
    <cellStyle name="Navadno 11 2 4" xfId="107"/>
    <cellStyle name="Navadno 11 2 4 2" xfId="2909"/>
    <cellStyle name="Navadno 11 2 5" xfId="2910"/>
    <cellStyle name="Navadno 11 2 6" xfId="12219"/>
    <cellStyle name="Navadno 11 3" xfId="108"/>
    <cellStyle name="Navadno 11 3 2" xfId="109"/>
    <cellStyle name="Navadno 11 3 2 2" xfId="110"/>
    <cellStyle name="Navadno 11 3 2 2 2" xfId="111"/>
    <cellStyle name="Navadno 11 3 2 2 2 2" xfId="2911"/>
    <cellStyle name="Navadno 11 3 2 2 3" xfId="2912"/>
    <cellStyle name="Navadno 11 3 2 3" xfId="112"/>
    <cellStyle name="Navadno 11 3 2 3 2" xfId="2913"/>
    <cellStyle name="Navadno 11 3 2 4" xfId="2914"/>
    <cellStyle name="Navadno 11 3 3" xfId="113"/>
    <cellStyle name="Navadno 11 3 3 2" xfId="114"/>
    <cellStyle name="Navadno 11 3 3 2 2" xfId="2915"/>
    <cellStyle name="Navadno 11 3 3 3" xfId="2916"/>
    <cellStyle name="Navadno 11 3 4" xfId="115"/>
    <cellStyle name="Navadno 11 3 4 2" xfId="2917"/>
    <cellStyle name="Navadno 11 3 5" xfId="2918"/>
    <cellStyle name="Navadno 11 3 6" xfId="9029"/>
    <cellStyle name="Navadno 11 4" xfId="1388"/>
    <cellStyle name="Navadno 11 4 2" xfId="12248"/>
    <cellStyle name="Navadno 11 5" xfId="1389"/>
    <cellStyle name="Navadno 11 6" xfId="2902"/>
    <cellStyle name="Navadno 11 7" xfId="2527"/>
    <cellStyle name="Navadno 11 8" xfId="9372"/>
    <cellStyle name="Navadno 110" xfId="9528"/>
    <cellStyle name="Navadno 111" xfId="7963"/>
    <cellStyle name="Navadno 112" xfId="8603"/>
    <cellStyle name="Navadno 113" xfId="9452"/>
    <cellStyle name="Navadno 114" xfId="8123"/>
    <cellStyle name="Navadno 115" xfId="12345"/>
    <cellStyle name="Navadno 116" xfId="7746"/>
    <cellStyle name="Navadno 117" xfId="12310"/>
    <cellStyle name="Navadno 118" xfId="12132"/>
    <cellStyle name="Navadno 119" xfId="12380"/>
    <cellStyle name="Navadno 12" xfId="116"/>
    <cellStyle name="Navadno 12 2" xfId="117"/>
    <cellStyle name="Navadno 12 2 2" xfId="118"/>
    <cellStyle name="Navadno 12 2 2 2" xfId="119"/>
    <cellStyle name="Navadno 12 2 2 2 2" xfId="120"/>
    <cellStyle name="Navadno 12 2 2 2 2 2" xfId="2919"/>
    <cellStyle name="Navadno 12 2 2 2 2 2 2" xfId="8760"/>
    <cellStyle name="Navadno 12 2 2 2 2 3" xfId="8865"/>
    <cellStyle name="Navadno 12 2 2 2 3" xfId="2920"/>
    <cellStyle name="Navadno 12 2 2 2 3 2" xfId="8465"/>
    <cellStyle name="Navadno 12 2 2 2 3 3" xfId="8855"/>
    <cellStyle name="Navadno 12 2 2 2 4" xfId="8048"/>
    <cellStyle name="Navadno 12 2 2 2 5" xfId="12383"/>
    <cellStyle name="Navadno 12 2 2 3" xfId="121"/>
    <cellStyle name="Navadno 12 2 2 3 2" xfId="2921"/>
    <cellStyle name="Navadno 12 2 2 3 2 2" xfId="9818"/>
    <cellStyle name="Navadno 12 2 2 3 3" xfId="9943"/>
    <cellStyle name="Navadno 12 2 2 4" xfId="2922"/>
    <cellStyle name="Navadno 12 2 2 4 2" xfId="9892"/>
    <cellStyle name="Navadno 12 2 2 4 3" xfId="12241"/>
    <cellStyle name="Navadno 12 2 2 5" xfId="8693"/>
    <cellStyle name="Navadno 12 2 2 6" xfId="8612"/>
    <cellStyle name="Navadno 12 2 3" xfId="122"/>
    <cellStyle name="Navadno 12 2 3 2" xfId="123"/>
    <cellStyle name="Navadno 12 2 3 2 2" xfId="2923"/>
    <cellStyle name="Navadno 12 2 3 2 2 2" xfId="8665"/>
    <cellStyle name="Navadno 12 2 3 2 3" xfId="9305"/>
    <cellStyle name="Navadno 12 2 3 3" xfId="2924"/>
    <cellStyle name="Navadno 12 2 3 3 2" xfId="9537"/>
    <cellStyle name="Navadno 12 2 3 3 3" xfId="12091"/>
    <cellStyle name="Navadno 12 2 3 4" xfId="8691"/>
    <cellStyle name="Navadno 12 2 3 5" xfId="12359"/>
    <cellStyle name="Navadno 12 2 4" xfId="124"/>
    <cellStyle name="Navadno 12 2 4 2" xfId="2925"/>
    <cellStyle name="Navadno 12 2 4 2 2" xfId="7617"/>
    <cellStyle name="Navadno 12 2 4 3" xfId="11718"/>
    <cellStyle name="Navadno 12 2 5" xfId="2926"/>
    <cellStyle name="Navadno 12 2 5 2" xfId="8754"/>
    <cellStyle name="Navadno 12 2 5 3" xfId="8455"/>
    <cellStyle name="Navadno 12 2 6" xfId="12137"/>
    <cellStyle name="Navadno 12 2 7" xfId="9155"/>
    <cellStyle name="Navadno 12 3" xfId="125"/>
    <cellStyle name="Navadno 12 3 2" xfId="126"/>
    <cellStyle name="Navadno 12 3 2 2" xfId="127"/>
    <cellStyle name="Navadno 12 3 2 2 2" xfId="128"/>
    <cellStyle name="Navadno 12 3 2 2 2 2" xfId="2927"/>
    <cellStyle name="Navadno 12 3 2 2 2 3" xfId="7943"/>
    <cellStyle name="Navadno 12 3 2 2 3" xfId="2928"/>
    <cellStyle name="Navadno 12 3 2 2 4" xfId="8860"/>
    <cellStyle name="Navadno 12 3 2 3" xfId="129"/>
    <cellStyle name="Navadno 12 3 2 3 2" xfId="2929"/>
    <cellStyle name="Navadno 12 3 2 3 2 2" xfId="12210"/>
    <cellStyle name="Navadno 12 3 2 3 3" xfId="9385"/>
    <cellStyle name="Navadno 12 3 2 4" xfId="2930"/>
    <cellStyle name="Navadno 12 3 2 4 2" xfId="7718"/>
    <cellStyle name="Navadno 12 3 2 5" xfId="9336"/>
    <cellStyle name="Navadno 12 3 3" xfId="130"/>
    <cellStyle name="Navadno 12 3 3 2" xfId="131"/>
    <cellStyle name="Navadno 12 3 3 2 2" xfId="2931"/>
    <cellStyle name="Navadno 12 3 3 2 3" xfId="12161"/>
    <cellStyle name="Navadno 12 3 3 3" xfId="2932"/>
    <cellStyle name="Navadno 12 3 3 4" xfId="11810"/>
    <cellStyle name="Navadno 12 3 4" xfId="132"/>
    <cellStyle name="Navadno 12 3 4 2" xfId="2933"/>
    <cellStyle name="Navadno 12 3 4 2 2" xfId="9019"/>
    <cellStyle name="Navadno 12 3 4 3" xfId="12436"/>
    <cellStyle name="Navadno 12 3 5" xfId="2934"/>
    <cellStyle name="Navadno 12 3 5 2" xfId="12227"/>
    <cellStyle name="Navadno 12 3 6" xfId="9387"/>
    <cellStyle name="Navadno 12 4" xfId="133"/>
    <cellStyle name="Navadno 12 4 2" xfId="134"/>
    <cellStyle name="Navadno 12 4 2 2" xfId="135"/>
    <cellStyle name="Navadno 12 4 2 2 2" xfId="2935"/>
    <cellStyle name="Navadno 12 4 2 2 3" xfId="7615"/>
    <cellStyle name="Navadno 12 4 2 3" xfId="2936"/>
    <cellStyle name="Navadno 12 4 2 4" xfId="12351"/>
    <cellStyle name="Navadno 12 4 3" xfId="136"/>
    <cellStyle name="Navadno 12 4 3 2" xfId="2937"/>
    <cellStyle name="Navadno 12 4 3 2 2" xfId="7695"/>
    <cellStyle name="Navadno 12 4 3 3" xfId="12325"/>
    <cellStyle name="Navadno 12 4 4" xfId="2938"/>
    <cellStyle name="Navadno 12 4 4 2" xfId="8694"/>
    <cellStyle name="Navadno 12 4 5" xfId="7910"/>
    <cellStyle name="Navadno 12 5" xfId="137"/>
    <cellStyle name="Navadno 12 5 2" xfId="138"/>
    <cellStyle name="Navadno 12 5 2 2" xfId="139"/>
    <cellStyle name="Navadno 12 5 2 2 2" xfId="2939"/>
    <cellStyle name="Navadno 12 5 2 3" xfId="2940"/>
    <cellStyle name="Navadno 12 5 2 4" xfId="8674"/>
    <cellStyle name="Navadno 12 5 3" xfId="140"/>
    <cellStyle name="Navadno 12 5 3 2" xfId="2941"/>
    <cellStyle name="Navadno 12 5 4" xfId="2942"/>
    <cellStyle name="Navadno 12 5 5" xfId="9483"/>
    <cellStyle name="Navadno 12 6" xfId="141"/>
    <cellStyle name="Navadno 12 6 2" xfId="142"/>
    <cellStyle name="Navadno 12 6 2 2" xfId="2943"/>
    <cellStyle name="Navadno 12 6 2 3" xfId="11998"/>
    <cellStyle name="Navadno 12 6 3" xfId="2944"/>
    <cellStyle name="Navadno 12 6 4" xfId="12242"/>
    <cellStyle name="Navadno 12 7" xfId="143"/>
    <cellStyle name="Navadno 12 7 2" xfId="2945"/>
    <cellStyle name="Navadno 12 7 3" xfId="9052"/>
    <cellStyle name="Navadno 12 8" xfId="2946"/>
    <cellStyle name="Navadno 12 8 2" xfId="9100"/>
    <cellStyle name="Navadno 12 9" xfId="12278"/>
    <cellStyle name="Navadno 12_Podatki o svetilkah" xfId="8422"/>
    <cellStyle name="Navadno 120" xfId="11825"/>
    <cellStyle name="Navadno 121" xfId="11738"/>
    <cellStyle name="Navadno 122" xfId="8010"/>
    <cellStyle name="Navadno 122 2" xfId="7955"/>
    <cellStyle name="Navadno 122 3" xfId="9034"/>
    <cellStyle name="Navadno 123" xfId="12228"/>
    <cellStyle name="Navadno 124" xfId="7689"/>
    <cellStyle name="Navadno 124 2" xfId="8130"/>
    <cellStyle name="Navadno 125" xfId="9891"/>
    <cellStyle name="Navadno 125 2" xfId="12272"/>
    <cellStyle name="Navadno 126" xfId="7604"/>
    <cellStyle name="Navadno 127" xfId="7687"/>
    <cellStyle name="Navadno 127 2" xfId="12048"/>
    <cellStyle name="Navadno 128" xfId="9008"/>
    <cellStyle name="Navadno 128 2" xfId="7603"/>
    <cellStyle name="Navadno 129" xfId="9205"/>
    <cellStyle name="Navadno 129 2" xfId="7602"/>
    <cellStyle name="Navadno 13" xfId="1390"/>
    <cellStyle name="Navadno 13 2" xfId="144"/>
    <cellStyle name="Navadno 13 2 2" xfId="145"/>
    <cellStyle name="Navadno 13 2 2 2" xfId="146"/>
    <cellStyle name="Navadno 13 2 2 2 2" xfId="147"/>
    <cellStyle name="Navadno 13 2 2 2 2 2" xfId="2947"/>
    <cellStyle name="Navadno 13 2 2 2 3" xfId="2948"/>
    <cellStyle name="Navadno 13 2 2 3" xfId="148"/>
    <cellStyle name="Navadno 13 2 2 3 2" xfId="2949"/>
    <cellStyle name="Navadno 13 2 2 4" xfId="2950"/>
    <cellStyle name="Navadno 13 2 3" xfId="149"/>
    <cellStyle name="Navadno 13 2 3 2" xfId="150"/>
    <cellStyle name="Navadno 13 2 3 2 2" xfId="2951"/>
    <cellStyle name="Navadno 13 2 3 3" xfId="2952"/>
    <cellStyle name="Navadno 13 2 4" xfId="151"/>
    <cellStyle name="Navadno 13 2 4 2" xfId="2953"/>
    <cellStyle name="Navadno 13 2 5" xfId="2954"/>
    <cellStyle name="Navadno 13 2 6" xfId="12240"/>
    <cellStyle name="Navadno 13 3" xfId="152"/>
    <cellStyle name="Navadno 13 3 2" xfId="153"/>
    <cellStyle name="Navadno 13 3 2 2" xfId="154"/>
    <cellStyle name="Navadno 13 3 2 2 2" xfId="155"/>
    <cellStyle name="Navadno 13 3 2 2 2 2" xfId="2955"/>
    <cellStyle name="Navadno 13 3 2 2 3" xfId="2956"/>
    <cellStyle name="Navadno 13 3 2 3" xfId="156"/>
    <cellStyle name="Navadno 13 3 2 3 2" xfId="2957"/>
    <cellStyle name="Navadno 13 3 2 4" xfId="2958"/>
    <cellStyle name="Navadno 13 3 3" xfId="157"/>
    <cellStyle name="Navadno 13 3 3 2" xfId="158"/>
    <cellStyle name="Navadno 13 3 3 2 2" xfId="2959"/>
    <cellStyle name="Navadno 13 3 3 3" xfId="2960"/>
    <cellStyle name="Navadno 13 3 4" xfId="159"/>
    <cellStyle name="Navadno 13 3 4 2" xfId="2961"/>
    <cellStyle name="Navadno 13 3 5" xfId="2962"/>
    <cellStyle name="Navadno 13 3 6" xfId="8970"/>
    <cellStyle name="Navadno 13 4" xfId="9632"/>
    <cellStyle name="Navadno 130" xfId="8663"/>
    <cellStyle name="Navadno 130 2" xfId="7799"/>
    <cellStyle name="Navadno 131" xfId="8640"/>
    <cellStyle name="Navadno 131 2" xfId="9473"/>
    <cellStyle name="Navadno 132" xfId="8202"/>
    <cellStyle name="Navadno 132 2" xfId="7997"/>
    <cellStyle name="Navadno 133" xfId="9768"/>
    <cellStyle name="Navadno 133 2" xfId="8591"/>
    <cellStyle name="Navadno 134" xfId="7975"/>
    <cellStyle name="Navadno 134 2" xfId="7761"/>
    <cellStyle name="Navadno 135" xfId="8995"/>
    <cellStyle name="Navadno 135 2" xfId="8739"/>
    <cellStyle name="Navadno 136" xfId="9529"/>
    <cellStyle name="Navadno 136 2" xfId="12319"/>
    <cellStyle name="Navadno 137" xfId="7783"/>
    <cellStyle name="Navadno 137 2" xfId="9724"/>
    <cellStyle name="Navadno 137 3" xfId="8651"/>
    <cellStyle name="Navadno 138" xfId="8000"/>
    <cellStyle name="Navadno 139" xfId="8520"/>
    <cellStyle name="Navadno 14" xfId="789"/>
    <cellStyle name="Navadno 14 2" xfId="160"/>
    <cellStyle name="Navadno 14 2 2" xfId="161"/>
    <cellStyle name="Navadno 14 2 2 2" xfId="162"/>
    <cellStyle name="Navadno 14 2 2 2 2" xfId="163"/>
    <cellStyle name="Navadno 14 2 2 2 2 2" xfId="2963"/>
    <cellStyle name="Navadno 14 2 2 2 3" xfId="2964"/>
    <cellStyle name="Navadno 14 2 2 3" xfId="164"/>
    <cellStyle name="Navadno 14 2 2 3 2" xfId="2965"/>
    <cellStyle name="Navadno 14 2 2 4" xfId="2966"/>
    <cellStyle name="Navadno 14 2 3" xfId="165"/>
    <cellStyle name="Navadno 14 2 3 2" xfId="166"/>
    <cellStyle name="Navadno 14 2 3 2 2" xfId="2967"/>
    <cellStyle name="Navadno 14 2 3 3" xfId="2968"/>
    <cellStyle name="Navadno 14 2 4" xfId="167"/>
    <cellStyle name="Navadno 14 2 4 2" xfId="2969"/>
    <cellStyle name="Navadno 14 2 5" xfId="2970"/>
    <cellStyle name="Navadno 14 2 6" xfId="12141"/>
    <cellStyle name="Navadno 14 3" xfId="168"/>
    <cellStyle name="Navadno 14 3 2" xfId="169"/>
    <cellStyle name="Navadno 14 3 2 2" xfId="170"/>
    <cellStyle name="Navadno 14 3 2 2 2" xfId="171"/>
    <cellStyle name="Navadno 14 3 2 2 2 2" xfId="2971"/>
    <cellStyle name="Navadno 14 3 2 2 3" xfId="2972"/>
    <cellStyle name="Navadno 14 3 2 3" xfId="172"/>
    <cellStyle name="Navadno 14 3 2 3 2" xfId="2973"/>
    <cellStyle name="Navadno 14 3 2 4" xfId="2974"/>
    <cellStyle name="Navadno 14 3 3" xfId="173"/>
    <cellStyle name="Navadno 14 3 3 2" xfId="174"/>
    <cellStyle name="Navadno 14 3 3 2 2" xfId="2975"/>
    <cellStyle name="Navadno 14 3 3 3" xfId="2976"/>
    <cellStyle name="Navadno 14 3 4" xfId="175"/>
    <cellStyle name="Navadno 14 3 4 2" xfId="2977"/>
    <cellStyle name="Navadno 14 3 5" xfId="2978"/>
    <cellStyle name="Navadno 14 3 6" xfId="8656"/>
    <cellStyle name="Navadno 14 4" xfId="8981"/>
    <cellStyle name="Navadno 14 5" xfId="12367"/>
    <cellStyle name="Navadno 140" xfId="8977"/>
    <cellStyle name="Navadno 141" xfId="9828"/>
    <cellStyle name="Navadno 142" xfId="8132"/>
    <cellStyle name="Navadno 143" xfId="8947"/>
    <cellStyle name="Navadno 144" xfId="9654"/>
    <cellStyle name="Navadno 145" xfId="9048"/>
    <cellStyle name="Navadno 146" xfId="7686"/>
    <cellStyle name="Navadno 147" xfId="7685"/>
    <cellStyle name="Navadno 148" xfId="7684"/>
    <cellStyle name="Navadno 149" xfId="8212"/>
    <cellStyle name="Navadno 15" xfId="1391"/>
    <cellStyle name="Navadno 15 2" xfId="176"/>
    <cellStyle name="Navadno 15 2 2" xfId="177"/>
    <cellStyle name="Navadno 15 2 2 2" xfId="178"/>
    <cellStyle name="Navadno 15 2 2 2 2" xfId="179"/>
    <cellStyle name="Navadno 15 2 2 2 2 2" xfId="2979"/>
    <cellStyle name="Navadno 15 2 2 2 2 2 2" xfId="8662"/>
    <cellStyle name="Navadno 15 2 2 2 2 3" xfId="8712"/>
    <cellStyle name="Navadno 15 2 2 2 3" xfId="2980"/>
    <cellStyle name="Navadno 15 2 2 2 3 2" xfId="9923"/>
    <cellStyle name="Navadno 15 2 2 2 3 3" xfId="8550"/>
    <cellStyle name="Navadno 15 2 2 2 4" xfId="8292"/>
    <cellStyle name="Navadno 15 2 2 2 5" xfId="9981"/>
    <cellStyle name="Navadno 15 2 2 3" xfId="180"/>
    <cellStyle name="Navadno 15 2 2 3 2" xfId="2981"/>
    <cellStyle name="Navadno 15 2 2 3 2 2" xfId="8346"/>
    <cellStyle name="Navadno 15 2 2 3 3" xfId="8714"/>
    <cellStyle name="Navadno 15 2 2 4" xfId="2982"/>
    <cellStyle name="Navadno 15 2 2 4 2" xfId="7694"/>
    <cellStyle name="Navadno 15 2 2 4 3" xfId="7803"/>
    <cellStyle name="Navadno 15 2 2 5" xfId="9123"/>
    <cellStyle name="Navadno 15 2 2 6" xfId="9351"/>
    <cellStyle name="Navadno 15 2 3" xfId="181"/>
    <cellStyle name="Navadno 15 2 3 2" xfId="182"/>
    <cellStyle name="Navadno 15 2 3 2 2" xfId="2983"/>
    <cellStyle name="Navadno 15 2 3 2 2 2" xfId="9435"/>
    <cellStyle name="Navadno 15 2 3 2 3" xfId="7654"/>
    <cellStyle name="Navadno 15 2 3 3" xfId="2984"/>
    <cellStyle name="Navadno 15 2 3 3 2" xfId="9761"/>
    <cellStyle name="Navadno 15 2 3 3 3" xfId="8926"/>
    <cellStyle name="Navadno 15 2 3 4" xfId="8470"/>
    <cellStyle name="Navadno 15 2 3 5" xfId="12395"/>
    <cellStyle name="Navadno 15 2 4" xfId="183"/>
    <cellStyle name="Navadno 15 2 4 2" xfId="2985"/>
    <cellStyle name="Navadno 15 2 4 2 2" xfId="9568"/>
    <cellStyle name="Navadno 15 2 4 3" xfId="9324"/>
    <cellStyle name="Navadno 15 2 5" xfId="2986"/>
    <cellStyle name="Navadno 15 2 5 2" xfId="7609"/>
    <cellStyle name="Navadno 15 2 5 3" xfId="8476"/>
    <cellStyle name="Navadno 15 2 6" xfId="12052"/>
    <cellStyle name="Navadno 15 2 7" xfId="9767"/>
    <cellStyle name="Navadno 15 3" xfId="184"/>
    <cellStyle name="Navadno 15 3 2" xfId="185"/>
    <cellStyle name="Navadno 15 3 2 2" xfId="186"/>
    <cellStyle name="Navadno 15 3 2 2 2" xfId="187"/>
    <cellStyle name="Navadno 15 3 2 2 2 2" xfId="2987"/>
    <cellStyle name="Navadno 15 3 2 2 2 3" xfId="11989"/>
    <cellStyle name="Navadno 15 3 2 2 3" xfId="2988"/>
    <cellStyle name="Navadno 15 3 2 2 4" xfId="9303"/>
    <cellStyle name="Navadno 15 3 2 3" xfId="188"/>
    <cellStyle name="Navadno 15 3 2 3 2" xfId="2989"/>
    <cellStyle name="Navadno 15 3 2 3 2 2" xfId="9797"/>
    <cellStyle name="Navadno 15 3 2 3 3" xfId="9745"/>
    <cellStyle name="Navadno 15 3 2 4" xfId="2990"/>
    <cellStyle name="Navadno 15 3 2 4 2" xfId="8044"/>
    <cellStyle name="Navadno 15 3 2 5" xfId="11939"/>
    <cellStyle name="Navadno 15 3 3" xfId="189"/>
    <cellStyle name="Navadno 15 3 3 2" xfId="190"/>
    <cellStyle name="Navadno 15 3 3 2 2" xfId="2991"/>
    <cellStyle name="Navadno 15 3 3 2 3" xfId="9224"/>
    <cellStyle name="Navadno 15 3 3 3" xfId="2992"/>
    <cellStyle name="Navadno 15 3 3 4" xfId="12401"/>
    <cellStyle name="Navadno 15 3 4" xfId="191"/>
    <cellStyle name="Navadno 15 3 4 2" xfId="2993"/>
    <cellStyle name="Navadno 15 3 4 2 2" xfId="8879"/>
    <cellStyle name="Navadno 15 3 4 3" xfId="9288"/>
    <cellStyle name="Navadno 15 3 5" xfId="2994"/>
    <cellStyle name="Navadno 15 3 5 2" xfId="9233"/>
    <cellStyle name="Navadno 15 3 6" xfId="9959"/>
    <cellStyle name="Navadno 15 4" xfId="1392"/>
    <cellStyle name="Navadno 15 4 2" xfId="1393"/>
    <cellStyle name="Navadno 15 4 2 2" xfId="7710"/>
    <cellStyle name="Navadno 15 4 2 3" xfId="12356"/>
    <cellStyle name="Navadno 15 4 3" xfId="9025"/>
    <cellStyle name="Navadno 15 4 3 2" xfId="9404"/>
    <cellStyle name="Navadno 15 4 4" xfId="7628"/>
    <cellStyle name="Navadno 15 4 5" xfId="9344"/>
    <cellStyle name="Navadno 15 5" xfId="8620"/>
    <cellStyle name="Navadno 15 5 2" xfId="8775"/>
    <cellStyle name="Navadno 15 6" xfId="8191"/>
    <cellStyle name="Navadno 15 6 2" xfId="12315"/>
    <cellStyle name="Navadno 15 7" xfId="12244"/>
    <cellStyle name="Navadno 15 8" xfId="9430"/>
    <cellStyle name="Navadno 15 9" xfId="11981"/>
    <cellStyle name="Navadno 15_Podatki o svetilkah" xfId="12035"/>
    <cellStyle name="Navadno 150" xfId="8966"/>
    <cellStyle name="Navadno 150 2" xfId="9598"/>
    <cellStyle name="Navadno 150 3" xfId="8624"/>
    <cellStyle name="Navadno 151" xfId="9411"/>
    <cellStyle name="Navadno 151 2" xfId="11975"/>
    <cellStyle name="Navadno 151 3" xfId="7782"/>
    <cellStyle name="Navadno 152" xfId="8561"/>
    <cellStyle name="Navadno 152 2" xfId="8211"/>
    <cellStyle name="Navadno 152 3" xfId="8980"/>
    <cellStyle name="Navadno 153" xfId="12211"/>
    <cellStyle name="Navadno 153 2" xfId="9786"/>
    <cellStyle name="Navadno 153 3" xfId="9469"/>
    <cellStyle name="Navadno 154" xfId="8641"/>
    <cellStyle name="Navadno 154 2" xfId="10198"/>
    <cellStyle name="Navadno 154 3" xfId="8204"/>
    <cellStyle name="Navadno 155" xfId="11952"/>
    <cellStyle name="Navadno 155 2" xfId="9419"/>
    <cellStyle name="Navadno 155 3" xfId="9470"/>
    <cellStyle name="Navadno 156" xfId="12128"/>
    <cellStyle name="Navadno 156 2" xfId="10192"/>
    <cellStyle name="Navadno 156 3" xfId="7983"/>
    <cellStyle name="Navadno 157" xfId="9549"/>
    <cellStyle name="Navadno 157 2" xfId="9565"/>
    <cellStyle name="Navadno 157 3" xfId="8201"/>
    <cellStyle name="Navadno 158" xfId="8107"/>
    <cellStyle name="Navadno 159" xfId="8145"/>
    <cellStyle name="Navadno 16" xfId="2995"/>
    <cellStyle name="Navadno 16 2" xfId="192"/>
    <cellStyle name="Navadno 16 2 2" xfId="193"/>
    <cellStyle name="Navadno 16 2 2 2" xfId="194"/>
    <cellStyle name="Navadno 16 2 2 2 2" xfId="195"/>
    <cellStyle name="Navadno 16 2 2 2 2 2" xfId="2996"/>
    <cellStyle name="Navadno 16 2 2 2 3" xfId="2997"/>
    <cellStyle name="Navadno 16 2 2 3" xfId="196"/>
    <cellStyle name="Navadno 16 2 2 3 2" xfId="2998"/>
    <cellStyle name="Navadno 16 2 2 4" xfId="2999"/>
    <cellStyle name="Navadno 16 2 3" xfId="197"/>
    <cellStyle name="Navadno 16 2 3 2" xfId="198"/>
    <cellStyle name="Navadno 16 2 3 2 2" xfId="3000"/>
    <cellStyle name="Navadno 16 2 3 3" xfId="3001"/>
    <cellStyle name="Navadno 16 2 4" xfId="199"/>
    <cellStyle name="Navadno 16 2 4 2" xfId="3002"/>
    <cellStyle name="Navadno 16 2 5" xfId="3003"/>
    <cellStyle name="Navadno 16 2 6" xfId="7790"/>
    <cellStyle name="Navadno 16 3" xfId="200"/>
    <cellStyle name="Navadno 16 3 2" xfId="201"/>
    <cellStyle name="Navadno 16 3 2 2" xfId="202"/>
    <cellStyle name="Navadno 16 3 2 2 2" xfId="203"/>
    <cellStyle name="Navadno 16 3 2 2 2 2" xfId="3004"/>
    <cellStyle name="Navadno 16 3 2 2 3" xfId="3005"/>
    <cellStyle name="Navadno 16 3 2 3" xfId="204"/>
    <cellStyle name="Navadno 16 3 2 3 2" xfId="3006"/>
    <cellStyle name="Navadno 16 3 2 4" xfId="3007"/>
    <cellStyle name="Navadno 16 3 3" xfId="205"/>
    <cellStyle name="Navadno 16 3 3 2" xfId="206"/>
    <cellStyle name="Navadno 16 3 3 2 2" xfId="3008"/>
    <cellStyle name="Navadno 16 3 3 3" xfId="3009"/>
    <cellStyle name="Navadno 16 3 4" xfId="207"/>
    <cellStyle name="Navadno 16 3 4 2" xfId="3010"/>
    <cellStyle name="Navadno 16 3 5" xfId="3011"/>
    <cellStyle name="Navadno 16 3 6" xfId="12247"/>
    <cellStyle name="Navadno 16 4" xfId="3012"/>
    <cellStyle name="Navadno 16 5" xfId="3013"/>
    <cellStyle name="Navadno 16 6" xfId="5894"/>
    <cellStyle name="Navadno 16 6 2" xfId="10194"/>
    <cellStyle name="Navadno 16 7" xfId="12390"/>
    <cellStyle name="Navadno 160" xfId="8565"/>
    <cellStyle name="Navadno 161" xfId="9428"/>
    <cellStyle name="Navadno 162" xfId="8160"/>
    <cellStyle name="Navadno 163" xfId="8969"/>
    <cellStyle name="Navadno 164" xfId="9496"/>
    <cellStyle name="Navadno 165" xfId="9002"/>
    <cellStyle name="Navadno 166" xfId="9793"/>
    <cellStyle name="Navadno 167" xfId="9099"/>
    <cellStyle name="Navadno 168" xfId="7679"/>
    <cellStyle name="Navadno 169" xfId="7597"/>
    <cellStyle name="Navadno 17" xfId="3014"/>
    <cellStyle name="Navadno 17 2" xfId="208"/>
    <cellStyle name="Navadno 17 2 2" xfId="209"/>
    <cellStyle name="Navadno 17 2 2 2" xfId="210"/>
    <cellStyle name="Navadno 17 2 2 2 2" xfId="211"/>
    <cellStyle name="Navadno 17 2 2 2 2 2" xfId="3015"/>
    <cellStyle name="Navadno 17 2 2 2 2 3" xfId="12162"/>
    <cellStyle name="Navadno 17 2 2 2 3" xfId="3016"/>
    <cellStyle name="Navadno 17 2 2 2 4" xfId="11819"/>
    <cellStyle name="Navadno 17 2 2 3" xfId="212"/>
    <cellStyle name="Navadno 17 2 2 3 2" xfId="3017"/>
    <cellStyle name="Navadno 17 2 2 3 2 2" xfId="12018"/>
    <cellStyle name="Navadno 17 2 2 3 3" xfId="10223"/>
    <cellStyle name="Navadno 17 2 2 4" xfId="3018"/>
    <cellStyle name="Navadno 17 2 2 4 2" xfId="12170"/>
    <cellStyle name="Navadno 17 2 2 5" xfId="9957"/>
    <cellStyle name="Navadno 17 2 3" xfId="213"/>
    <cellStyle name="Navadno 17 2 3 2" xfId="214"/>
    <cellStyle name="Navadno 17 2 3 2 2" xfId="3019"/>
    <cellStyle name="Navadno 17 2 3 2 3" xfId="9587"/>
    <cellStyle name="Navadno 17 2 3 3" xfId="3020"/>
    <cellStyle name="Navadno 17 2 3 4" xfId="9310"/>
    <cellStyle name="Navadno 17 2 4" xfId="215"/>
    <cellStyle name="Navadno 17 2 4 2" xfId="3021"/>
    <cellStyle name="Navadno 17 2 4 2 2" xfId="9210"/>
    <cellStyle name="Navadno 17 2 4 3" xfId="9453"/>
    <cellStyle name="Navadno 17 2 5" xfId="3022"/>
    <cellStyle name="Navadno 17 2 5 2" xfId="8787"/>
    <cellStyle name="Navadno 17 2 6" xfId="8618"/>
    <cellStyle name="Navadno 17 3" xfId="216"/>
    <cellStyle name="Navadno 17 3 2" xfId="217"/>
    <cellStyle name="Navadno 17 3 2 2" xfId="218"/>
    <cellStyle name="Navadno 17 3 2 2 2" xfId="219"/>
    <cellStyle name="Navadno 17 3 2 2 2 2" xfId="3023"/>
    <cellStyle name="Navadno 17 3 2 2 3" xfId="3024"/>
    <cellStyle name="Navadno 17 3 2 2 4" xfId="8541"/>
    <cellStyle name="Navadno 17 3 2 3" xfId="220"/>
    <cellStyle name="Navadno 17 3 2 3 2" xfId="3025"/>
    <cellStyle name="Navadno 17 3 2 4" xfId="3026"/>
    <cellStyle name="Navadno 17 3 2 5" xfId="9977"/>
    <cellStyle name="Navadno 17 3 3" xfId="221"/>
    <cellStyle name="Navadno 17 3 3 2" xfId="222"/>
    <cellStyle name="Navadno 17 3 3 2 2" xfId="3027"/>
    <cellStyle name="Navadno 17 3 3 2 3" xfId="9024"/>
    <cellStyle name="Navadno 17 3 3 3" xfId="3028"/>
    <cellStyle name="Navadno 17 3 3 4" xfId="8122"/>
    <cellStyle name="Navadno 17 3 4" xfId="223"/>
    <cellStyle name="Navadno 17 3 4 2" xfId="3029"/>
    <cellStyle name="Navadno 17 3 4 3" xfId="9216"/>
    <cellStyle name="Navadno 17 3 5" xfId="3030"/>
    <cellStyle name="Navadno 17 3 6" xfId="9349"/>
    <cellStyle name="Navadno 17 4" xfId="9326"/>
    <cellStyle name="Navadno 17 4 2" xfId="11843"/>
    <cellStyle name="Navadno 17 5" xfId="11808"/>
    <cellStyle name="Navadno 17 5 2" xfId="11887"/>
    <cellStyle name="Navadno 17 6" xfId="12101"/>
    <cellStyle name="Navadno 17 7" xfId="8523"/>
    <cellStyle name="Navadno 17 8" xfId="8555"/>
    <cellStyle name="Navadno 170" xfId="9098"/>
    <cellStyle name="Navadno 171" xfId="11933"/>
    <cellStyle name="Navadno 171 2" xfId="9844"/>
    <cellStyle name="Navadno 172" xfId="9006"/>
    <cellStyle name="Navadno 172 2" xfId="7788"/>
    <cellStyle name="Navadno 173" xfId="9493"/>
    <cellStyle name="Navadno 173 2" xfId="9669"/>
    <cellStyle name="Navadno 174" xfId="12168"/>
    <cellStyle name="Navadno 175" xfId="9380"/>
    <cellStyle name="Navadno 176" xfId="9384"/>
    <cellStyle name="Navadno 177" xfId="12386"/>
    <cellStyle name="Navadno 178" xfId="9031"/>
    <cellStyle name="Navadno 179" xfId="13016"/>
    <cellStyle name="Navadno 18" xfId="3031"/>
    <cellStyle name="Navadno 18 2" xfId="224"/>
    <cellStyle name="Navadno 18 2 2" xfId="225"/>
    <cellStyle name="Navadno 18 2 2 2" xfId="226"/>
    <cellStyle name="Navadno 18 2 2 2 2" xfId="227"/>
    <cellStyle name="Navadno 18 2 2 2 2 2" xfId="3032"/>
    <cellStyle name="Navadno 18 2 2 2 3" xfId="3033"/>
    <cellStyle name="Navadno 18 2 2 3" xfId="228"/>
    <cellStyle name="Navadno 18 2 2 3 2" xfId="3034"/>
    <cellStyle name="Navadno 18 2 2 4" xfId="3035"/>
    <cellStyle name="Navadno 18 2 2 5" xfId="8382"/>
    <cellStyle name="Navadno 18 2 3" xfId="229"/>
    <cellStyle name="Navadno 18 2 3 2" xfId="230"/>
    <cellStyle name="Navadno 18 2 3 2 2" xfId="3036"/>
    <cellStyle name="Navadno 18 2 3 3" xfId="3037"/>
    <cellStyle name="Navadno 18 2 4" xfId="231"/>
    <cellStyle name="Navadno 18 2 4 2" xfId="3038"/>
    <cellStyle name="Navadno 18 2 5" xfId="3039"/>
    <cellStyle name="Navadno 18 2 6" xfId="9938"/>
    <cellStyle name="Navadno 18 3" xfId="232"/>
    <cellStyle name="Navadno 18 3 2" xfId="233"/>
    <cellStyle name="Navadno 18 3 2 2" xfId="234"/>
    <cellStyle name="Navadno 18 3 2 2 2" xfId="235"/>
    <cellStyle name="Navadno 18 3 2 2 2 2" xfId="3040"/>
    <cellStyle name="Navadno 18 3 2 2 3" xfId="3041"/>
    <cellStyle name="Navadno 18 3 2 2 4" xfId="12012"/>
    <cellStyle name="Navadno 18 3 2 3" xfId="236"/>
    <cellStyle name="Navadno 18 3 2 3 2" xfId="3042"/>
    <cellStyle name="Navadno 18 3 2 4" xfId="3043"/>
    <cellStyle name="Navadno 18 3 2 5" xfId="9917"/>
    <cellStyle name="Navadno 18 3 3" xfId="237"/>
    <cellStyle name="Navadno 18 3 3 2" xfId="238"/>
    <cellStyle name="Navadno 18 3 3 2 2" xfId="3044"/>
    <cellStyle name="Navadno 18 3 3 3" xfId="3045"/>
    <cellStyle name="Navadno 18 3 3 4" xfId="8083"/>
    <cellStyle name="Navadno 18 3 4" xfId="239"/>
    <cellStyle name="Navadno 18 3 4 2" xfId="3046"/>
    <cellStyle name="Navadno 18 3 5" xfId="3047"/>
    <cellStyle name="Navadno 18 3 6" xfId="8873"/>
    <cellStyle name="Navadno 18 4" xfId="3048"/>
    <cellStyle name="Navadno 18 4 2" xfId="12399"/>
    <cellStyle name="Navadno 18 5" xfId="9782"/>
    <cellStyle name="Navadno 18 6" xfId="9365"/>
    <cellStyle name="Navadno 180" xfId="13020"/>
    <cellStyle name="Navadno 19" xfId="3049"/>
    <cellStyle name="Navadno 19 2" xfId="240"/>
    <cellStyle name="Navadno 19 2 2" xfId="241"/>
    <cellStyle name="Navadno 19 2 2 2" xfId="242"/>
    <cellStyle name="Navadno 19 2 2 2 2" xfId="243"/>
    <cellStyle name="Navadno 19 2 2 2 2 2" xfId="3050"/>
    <cellStyle name="Navadno 19 2 2 2 3" xfId="3051"/>
    <cellStyle name="Navadno 19 2 2 3" xfId="244"/>
    <cellStyle name="Navadno 19 2 2 3 2" xfId="3052"/>
    <cellStyle name="Navadno 19 2 2 4" xfId="3053"/>
    <cellStyle name="Navadno 19 2 2 5" xfId="9293"/>
    <cellStyle name="Navadno 19 2 3" xfId="245"/>
    <cellStyle name="Navadno 19 2 3 2" xfId="246"/>
    <cellStyle name="Navadno 19 2 3 2 2" xfId="3054"/>
    <cellStyle name="Navadno 19 2 3 3" xfId="3055"/>
    <cellStyle name="Navadno 19 2 4" xfId="247"/>
    <cellStyle name="Navadno 19 2 4 2" xfId="3056"/>
    <cellStyle name="Navadno 19 2 5" xfId="3057"/>
    <cellStyle name="Navadno 19 2 6" xfId="11827"/>
    <cellStyle name="Navadno 19 3" xfId="248"/>
    <cellStyle name="Navadno 19 3 2" xfId="249"/>
    <cellStyle name="Navadno 19 3 2 2" xfId="250"/>
    <cellStyle name="Navadno 19 3 2 2 2" xfId="251"/>
    <cellStyle name="Navadno 19 3 2 2 2 2" xfId="3058"/>
    <cellStyle name="Navadno 19 3 2 2 2 3" xfId="8004"/>
    <cellStyle name="Navadno 19 3 2 2 3" xfId="3059"/>
    <cellStyle name="Navadno 19 3 2 2 4" xfId="9300"/>
    <cellStyle name="Navadno 19 3 2 3" xfId="252"/>
    <cellStyle name="Navadno 19 3 2 3 2" xfId="3060"/>
    <cellStyle name="Navadno 19 3 2 3 2 2" xfId="11330"/>
    <cellStyle name="Navadno 19 3 2 3 3" xfId="8084"/>
    <cellStyle name="Navadno 19 3 2 4" xfId="3061"/>
    <cellStyle name="Navadno 19 3 2 4 2" xfId="8796"/>
    <cellStyle name="Navadno 19 3 2 5" xfId="12343"/>
    <cellStyle name="Navadno 19 3 3" xfId="253"/>
    <cellStyle name="Navadno 19 3 3 2" xfId="254"/>
    <cellStyle name="Navadno 19 3 3 2 2" xfId="3062"/>
    <cellStyle name="Navadno 19 3 3 2 3" xfId="8040"/>
    <cellStyle name="Navadno 19 3 3 3" xfId="3063"/>
    <cellStyle name="Navadno 19 3 3 4" xfId="11741"/>
    <cellStyle name="Navadno 19 3 4" xfId="255"/>
    <cellStyle name="Navadno 19 3 4 2" xfId="3064"/>
    <cellStyle name="Navadno 19 3 4 2 2" xfId="11861"/>
    <cellStyle name="Navadno 19 3 4 3" xfId="12284"/>
    <cellStyle name="Navadno 19 3 5" xfId="3065"/>
    <cellStyle name="Navadno 19 3 5 2" xfId="8792"/>
    <cellStyle name="Navadno 19 3 6" xfId="8035"/>
    <cellStyle name="Navadno 19 4" xfId="3066"/>
    <cellStyle name="Navadno 19 4 2" xfId="8552"/>
    <cellStyle name="Navadno 19 4 2 2" xfId="12215"/>
    <cellStyle name="Navadno 19 4 3" xfId="9905"/>
    <cellStyle name="Navadno 19 4 3 2" xfId="9904"/>
    <cellStyle name="Navadno 19 4 4" xfId="11925"/>
    <cellStyle name="Navadno 19 4 5" xfId="11821"/>
    <cellStyle name="Navadno 19 5" xfId="12200"/>
    <cellStyle name="Navadno 19 5 2" xfId="8973"/>
    <cellStyle name="Navadno 19 6" xfId="8038"/>
    <cellStyle name="Navadno 19 7" xfId="8658"/>
    <cellStyle name="Navadno 19 8" xfId="9956"/>
    <cellStyle name="Navadno 2" xfId="256"/>
    <cellStyle name="Navadno 2 10" xfId="9444"/>
    <cellStyle name="Navadno 2 11" xfId="11327"/>
    <cellStyle name="Navadno 2 12" xfId="9894"/>
    <cellStyle name="Navadno 2 13" xfId="11942"/>
    <cellStyle name="Navadno 2 14" xfId="11937"/>
    <cellStyle name="Navadno 2 2" xfId="257"/>
    <cellStyle name="Navadno 2 2 2" xfId="258"/>
    <cellStyle name="Navadno 2 2 2 2" xfId="1394"/>
    <cellStyle name="Navadno 2 2 2 3" xfId="796"/>
    <cellStyle name="Navadno 2 2 2 3 2" xfId="3070"/>
    <cellStyle name="Navadno 2 2 2 3 3" xfId="3071"/>
    <cellStyle name="Navadno 2 2 2 4" xfId="3072"/>
    <cellStyle name="Navadno 2 2 2 5" xfId="3073"/>
    <cellStyle name="Navadno 2 2 2 6" xfId="3069"/>
    <cellStyle name="Navadno 2 2 2 7" xfId="9700"/>
    <cellStyle name="Navadno 2 2 3" xfId="793"/>
    <cellStyle name="Navadno 2 2 3 2" xfId="3074"/>
    <cellStyle name="Navadno 2 2 4" xfId="1395"/>
    <cellStyle name="Navadno 2 2 4 2" xfId="3075"/>
    <cellStyle name="Navadno 2 2 4 3" xfId="3076"/>
    <cellStyle name="Navadno 2 2 5" xfId="3068"/>
    <cellStyle name="Navadno 2 2 6" xfId="7807"/>
    <cellStyle name="Navadno 2 3" xfId="259"/>
    <cellStyle name="Navadno 2 3 2" xfId="1396"/>
    <cellStyle name="Navadno 2 3 2 2" xfId="1397"/>
    <cellStyle name="Navadno 2 3 2 3" xfId="1398"/>
    <cellStyle name="Navadno 2 3 3" xfId="1399"/>
    <cellStyle name="Navadno 2 3 4" xfId="1400"/>
    <cellStyle name="Navadno 2 3 4 2" xfId="3077"/>
    <cellStyle name="Navadno 2 3 4 3" xfId="3078"/>
    <cellStyle name="Navadno 2 3 5" xfId="3079"/>
    <cellStyle name="Navadno 2 3 6" xfId="8430"/>
    <cellStyle name="Navadno 2 4" xfId="6"/>
    <cellStyle name="Navadno 2 4 2" xfId="9743"/>
    <cellStyle name="Navadno 2 5" xfId="260"/>
    <cellStyle name="Navadno 2 5 2" xfId="1401"/>
    <cellStyle name="Navadno 2 5 3" xfId="1402"/>
    <cellStyle name="Navadno 2 5 3 2" xfId="3081"/>
    <cellStyle name="Navadno 2 5 3 3" xfId="3082"/>
    <cellStyle name="Navadno 2 5 4" xfId="1403"/>
    <cellStyle name="Navadno 2 5 4 2" xfId="3083"/>
    <cellStyle name="Navadno 2 5 5" xfId="3080"/>
    <cellStyle name="Navadno 2 5 6" xfId="7747"/>
    <cellStyle name="Navadno 2 6" xfId="1404"/>
    <cellStyle name="Navadno 2 6 2" xfId="8495"/>
    <cellStyle name="Navadno 2 7" xfId="790"/>
    <cellStyle name="Navadno 2 7 2" xfId="3084"/>
    <cellStyle name="Navadno 2 7 3" xfId="3085"/>
    <cellStyle name="Navadno 2 7 4" xfId="9465"/>
    <cellStyle name="Navadno 2 8" xfId="3067"/>
    <cellStyle name="Navadno 2 8 2" xfId="9491"/>
    <cellStyle name="Navadno 2 9" xfId="5620"/>
    <cellStyle name="Navadno 2 9 2" xfId="9426"/>
    <cellStyle name="Navadno 2_Podatki o svetilkah" xfId="12198"/>
    <cellStyle name="Navadno 20" xfId="3086"/>
    <cellStyle name="Navadno 20 2" xfId="261"/>
    <cellStyle name="Navadno 20 2 2" xfId="262"/>
    <cellStyle name="Navadno 20 2 2 2" xfId="263"/>
    <cellStyle name="Navadno 20 2 2 2 2" xfId="264"/>
    <cellStyle name="Navadno 20 2 2 2 2 2" xfId="3087"/>
    <cellStyle name="Navadno 20 2 2 2 3" xfId="3088"/>
    <cellStyle name="Navadno 20 2 2 3" xfId="265"/>
    <cellStyle name="Navadno 20 2 2 3 2" xfId="3089"/>
    <cellStyle name="Navadno 20 2 2 4" xfId="3090"/>
    <cellStyle name="Navadno 20 2 3" xfId="266"/>
    <cellStyle name="Navadno 20 2 3 2" xfId="267"/>
    <cellStyle name="Navadno 20 2 3 2 2" xfId="3091"/>
    <cellStyle name="Navadno 20 2 3 3" xfId="3092"/>
    <cellStyle name="Navadno 20 2 4" xfId="268"/>
    <cellStyle name="Navadno 20 2 4 2" xfId="3093"/>
    <cellStyle name="Navadno 20 2 5" xfId="3094"/>
    <cellStyle name="Navadno 20 2 6" xfId="8079"/>
    <cellStyle name="Navadno 20 3" xfId="269"/>
    <cellStyle name="Navadno 20 3 2" xfId="270"/>
    <cellStyle name="Navadno 20 3 2 2" xfId="271"/>
    <cellStyle name="Navadno 20 3 2 2 2" xfId="272"/>
    <cellStyle name="Navadno 20 3 2 2 2 2" xfId="3095"/>
    <cellStyle name="Navadno 20 3 2 2 3" xfId="3096"/>
    <cellStyle name="Navadno 20 3 2 3" xfId="273"/>
    <cellStyle name="Navadno 20 3 2 3 2" xfId="3097"/>
    <cellStyle name="Navadno 20 3 2 4" xfId="3098"/>
    <cellStyle name="Navadno 20 3 3" xfId="274"/>
    <cellStyle name="Navadno 20 3 3 2" xfId="275"/>
    <cellStyle name="Navadno 20 3 3 2 2" xfId="3099"/>
    <cellStyle name="Navadno 20 3 3 3" xfId="3100"/>
    <cellStyle name="Navadno 20 3 4" xfId="276"/>
    <cellStyle name="Navadno 20 3 4 2" xfId="3101"/>
    <cellStyle name="Navadno 20 3 5" xfId="3102"/>
    <cellStyle name="Navadno 20 3 6" xfId="10088"/>
    <cellStyle name="Navadno 20 4" xfId="9627"/>
    <cellStyle name="Navadno 21" xfId="3103"/>
    <cellStyle name="Navadno 21 2" xfId="8429"/>
    <cellStyle name="Navadno 22" xfId="3104"/>
    <cellStyle name="Navadno 22 2" xfId="12358"/>
    <cellStyle name="Navadno 22 3" xfId="8949"/>
    <cellStyle name="Navadno 22 4" xfId="9355"/>
    <cellStyle name="Navadno 23" xfId="3105"/>
    <cellStyle name="Navadno 23 2" xfId="9613"/>
    <cellStyle name="Navadno 23 3" xfId="8992"/>
    <cellStyle name="Navadno 23 4" xfId="8098"/>
    <cellStyle name="Navadno 24" xfId="3106"/>
    <cellStyle name="Navadno 24 2" xfId="11717"/>
    <cellStyle name="Navadno 24 2 2" xfId="8298"/>
    <cellStyle name="Navadno 24 2 2 2" xfId="8608"/>
    <cellStyle name="Navadno 24 2 3" xfId="12418"/>
    <cellStyle name="Navadno 24 2 3 2" xfId="8587"/>
    <cellStyle name="Navadno 24 2 4" xfId="9217"/>
    <cellStyle name="Navadno 24 3" xfId="9331"/>
    <cellStyle name="Navadno 24 3 2" xfId="8438"/>
    <cellStyle name="Navadno 24 4" xfId="8398"/>
    <cellStyle name="Navadno 24 4 2" xfId="9717"/>
    <cellStyle name="Navadno 24 5" xfId="9875"/>
    <cellStyle name="Navadno 24 5 2" xfId="8003"/>
    <cellStyle name="Navadno 24 6" xfId="9755"/>
    <cellStyle name="Navadno 24 7" xfId="7982"/>
    <cellStyle name="Navadno 25" xfId="3107"/>
    <cellStyle name="Navadno 25 2" xfId="277"/>
    <cellStyle name="Navadno 25 2 2" xfId="278"/>
    <cellStyle name="Navadno 25 2 2 2" xfId="279"/>
    <cellStyle name="Navadno 25 2 2 2 2" xfId="280"/>
    <cellStyle name="Navadno 25 2 2 2 2 2" xfId="3108"/>
    <cellStyle name="Navadno 25 2 2 2 3" xfId="3109"/>
    <cellStyle name="Navadno 25 2 2 3" xfId="281"/>
    <cellStyle name="Navadno 25 2 2 3 2" xfId="3110"/>
    <cellStyle name="Navadno 25 2 2 4" xfId="3111"/>
    <cellStyle name="Navadno 25 2 2 5" xfId="9292"/>
    <cellStyle name="Navadno 25 2 3" xfId="282"/>
    <cellStyle name="Navadno 25 2 3 2" xfId="283"/>
    <cellStyle name="Navadno 25 2 3 2 2" xfId="3112"/>
    <cellStyle name="Navadno 25 2 3 3" xfId="3113"/>
    <cellStyle name="Navadno 25 2 4" xfId="284"/>
    <cellStyle name="Navadno 25 2 4 2" xfId="3114"/>
    <cellStyle name="Navadno 25 2 5" xfId="3115"/>
    <cellStyle name="Navadno 25 2 6" xfId="8029"/>
    <cellStyle name="Navadno 25 3" xfId="285"/>
    <cellStyle name="Navadno 25 3 2" xfId="286"/>
    <cellStyle name="Navadno 25 3 2 2" xfId="287"/>
    <cellStyle name="Navadno 25 3 2 2 2" xfId="288"/>
    <cellStyle name="Navadno 25 3 2 2 2 2" xfId="3116"/>
    <cellStyle name="Navadno 25 3 2 2 3" xfId="3117"/>
    <cellStyle name="Navadno 25 3 2 3" xfId="289"/>
    <cellStyle name="Navadno 25 3 2 3 2" xfId="3118"/>
    <cellStyle name="Navadno 25 3 2 4" xfId="3119"/>
    <cellStyle name="Navadno 25 3 3" xfId="290"/>
    <cellStyle name="Navadno 25 3 3 2" xfId="291"/>
    <cellStyle name="Navadno 25 3 3 2 2" xfId="3120"/>
    <cellStyle name="Navadno 25 3 3 3" xfId="3121"/>
    <cellStyle name="Navadno 25 3 4" xfId="292"/>
    <cellStyle name="Navadno 25 3 4 2" xfId="3122"/>
    <cellStyle name="Navadno 25 3 5" xfId="3123"/>
    <cellStyle name="Navadno 25 3 6" xfId="9555"/>
    <cellStyle name="Navadno 25 4" xfId="9758"/>
    <cellStyle name="Navadno 25 5" xfId="8872"/>
    <cellStyle name="Navadno 26" xfId="3124"/>
    <cellStyle name="Navadno 26 2" xfId="293"/>
    <cellStyle name="Navadno 26 2 2" xfId="294"/>
    <cellStyle name="Navadno 26 2 2 2" xfId="295"/>
    <cellStyle name="Navadno 26 2 2 2 2" xfId="296"/>
    <cellStyle name="Navadno 26 2 2 2 2 2" xfId="3125"/>
    <cellStyle name="Navadno 26 2 2 2 3" xfId="3126"/>
    <cellStyle name="Navadno 26 2 2 3" xfId="297"/>
    <cellStyle name="Navadno 26 2 2 3 2" xfId="3127"/>
    <cellStyle name="Navadno 26 2 2 4" xfId="3128"/>
    <cellStyle name="Navadno 26 2 3" xfId="298"/>
    <cellStyle name="Navadno 26 2 3 2" xfId="299"/>
    <cellStyle name="Navadno 26 2 3 2 2" xfId="3129"/>
    <cellStyle name="Navadno 26 2 3 3" xfId="3130"/>
    <cellStyle name="Navadno 26 2 4" xfId="300"/>
    <cellStyle name="Navadno 26 2 4 2" xfId="3131"/>
    <cellStyle name="Navadno 26 2 5" xfId="3132"/>
    <cellStyle name="Navadno 26 2 6" xfId="9509"/>
    <cellStyle name="Navadno 26 3" xfId="301"/>
    <cellStyle name="Navadno 26 3 2" xfId="302"/>
    <cellStyle name="Navadno 26 3 2 2" xfId="303"/>
    <cellStyle name="Navadno 26 3 2 2 2" xfId="304"/>
    <cellStyle name="Navadno 26 3 2 2 2 2" xfId="3133"/>
    <cellStyle name="Navadno 26 3 2 2 3" xfId="3134"/>
    <cellStyle name="Navadno 26 3 2 3" xfId="305"/>
    <cellStyle name="Navadno 26 3 2 3 2" xfId="3135"/>
    <cellStyle name="Navadno 26 3 2 4" xfId="3136"/>
    <cellStyle name="Navadno 26 3 3" xfId="306"/>
    <cellStyle name="Navadno 26 3 3 2" xfId="307"/>
    <cellStyle name="Navadno 26 3 3 2 2" xfId="3137"/>
    <cellStyle name="Navadno 26 3 3 3" xfId="3138"/>
    <cellStyle name="Navadno 26 3 4" xfId="308"/>
    <cellStyle name="Navadno 26 3 4 2" xfId="3139"/>
    <cellStyle name="Navadno 26 3 5" xfId="3140"/>
    <cellStyle name="Navadno 26 3 6" xfId="8339"/>
    <cellStyle name="Navadno 26 4" xfId="9399"/>
    <cellStyle name="Navadno 27" xfId="3141"/>
    <cellStyle name="Navadno 27 2" xfId="309"/>
    <cellStyle name="Navadno 27 2 2" xfId="310"/>
    <cellStyle name="Navadno 27 2 2 2" xfId="311"/>
    <cellStyle name="Navadno 27 2 2 2 2" xfId="312"/>
    <cellStyle name="Navadno 27 2 2 2 2 2" xfId="3142"/>
    <cellStyle name="Navadno 27 2 2 2 3" xfId="3143"/>
    <cellStyle name="Navadno 27 2 2 3" xfId="313"/>
    <cellStyle name="Navadno 27 2 2 3 2" xfId="3144"/>
    <cellStyle name="Navadno 27 2 2 4" xfId="3145"/>
    <cellStyle name="Navadno 27 2 2 5" xfId="11332"/>
    <cellStyle name="Navadno 27 2 3" xfId="314"/>
    <cellStyle name="Navadno 27 2 3 2" xfId="315"/>
    <cellStyle name="Navadno 27 2 3 2 2" xfId="3146"/>
    <cellStyle name="Navadno 27 2 3 3" xfId="3147"/>
    <cellStyle name="Navadno 27 2 4" xfId="316"/>
    <cellStyle name="Navadno 27 2 4 2" xfId="3148"/>
    <cellStyle name="Navadno 27 2 5" xfId="3149"/>
    <cellStyle name="Navadno 27 2 6" xfId="9332"/>
    <cellStyle name="Navadno 27 3" xfId="317"/>
    <cellStyle name="Navadno 27 3 2" xfId="318"/>
    <cellStyle name="Navadno 27 3 2 2" xfId="319"/>
    <cellStyle name="Navadno 27 3 2 2 2" xfId="320"/>
    <cellStyle name="Navadno 27 3 2 2 2 2" xfId="3150"/>
    <cellStyle name="Navadno 27 3 2 2 3" xfId="3151"/>
    <cellStyle name="Navadno 27 3 2 3" xfId="321"/>
    <cellStyle name="Navadno 27 3 2 3 2" xfId="3152"/>
    <cellStyle name="Navadno 27 3 2 4" xfId="3153"/>
    <cellStyle name="Navadno 27 3 3" xfId="322"/>
    <cellStyle name="Navadno 27 3 3 2" xfId="323"/>
    <cellStyle name="Navadno 27 3 3 2 2" xfId="3154"/>
    <cellStyle name="Navadno 27 3 3 3" xfId="3155"/>
    <cellStyle name="Navadno 27 3 4" xfId="324"/>
    <cellStyle name="Navadno 27 3 4 2" xfId="3156"/>
    <cellStyle name="Navadno 27 3 5" xfId="3157"/>
    <cellStyle name="Navadno 27 3 6" xfId="7923"/>
    <cellStyle name="Navadno 27 4" xfId="12364"/>
    <cellStyle name="Navadno 28" xfId="3158"/>
    <cellStyle name="Navadno 28 2" xfId="325"/>
    <cellStyle name="Navadno 28 2 2" xfId="326"/>
    <cellStyle name="Navadno 28 2 2 2" xfId="327"/>
    <cellStyle name="Navadno 28 2 2 2 2" xfId="328"/>
    <cellStyle name="Navadno 28 2 2 2 2 2" xfId="3159"/>
    <cellStyle name="Navadno 28 2 2 2 3" xfId="3160"/>
    <cellStyle name="Navadno 28 2 2 3" xfId="329"/>
    <cellStyle name="Navadno 28 2 2 3 2" xfId="3161"/>
    <cellStyle name="Navadno 28 2 2 4" xfId="3162"/>
    <cellStyle name="Navadno 28 2 2 5" xfId="10191"/>
    <cellStyle name="Navadno 28 2 3" xfId="330"/>
    <cellStyle name="Navadno 28 2 3 2" xfId="331"/>
    <cellStyle name="Navadno 28 2 3 2 2" xfId="3163"/>
    <cellStyle name="Navadno 28 2 3 3" xfId="3164"/>
    <cellStyle name="Navadno 28 2 4" xfId="332"/>
    <cellStyle name="Navadno 28 2 4 2" xfId="3165"/>
    <cellStyle name="Navadno 28 2 4 2 2" xfId="19467"/>
    <cellStyle name="Navadno 28 2 5" xfId="3166"/>
    <cellStyle name="Navadno 28 2 6" xfId="9511"/>
    <cellStyle name="Navadno 28 3" xfId="333"/>
    <cellStyle name="Navadno 28 3 2" xfId="334"/>
    <cellStyle name="Navadno 28 3 2 2" xfId="335"/>
    <cellStyle name="Navadno 28 3 2 2 2" xfId="336"/>
    <cellStyle name="Navadno 28 3 2 2 2 2" xfId="3167"/>
    <cellStyle name="Navadno 28 3 2 2 3" xfId="3168"/>
    <cellStyle name="Navadno 28 3 2 3" xfId="337"/>
    <cellStyle name="Navadno 28 3 2 3 2" xfId="3169"/>
    <cellStyle name="Navadno 28 3 2 4" xfId="3170"/>
    <cellStyle name="Navadno 28 3 3" xfId="338"/>
    <cellStyle name="Navadno 28 3 3 2" xfId="339"/>
    <cellStyle name="Navadno 28 3 3 2 2" xfId="3171"/>
    <cellStyle name="Navadno 28 3 3 3" xfId="3172"/>
    <cellStyle name="Navadno 28 3 4" xfId="340"/>
    <cellStyle name="Navadno 28 3 4 2" xfId="3173"/>
    <cellStyle name="Navadno 28 3 5" xfId="3174"/>
    <cellStyle name="Navadno 28 3 6" xfId="8852"/>
    <cellStyle name="Navadno 28 4" xfId="8989"/>
    <cellStyle name="Navadno 28 5" xfId="9396"/>
    <cellStyle name="Navadno 29" xfId="341"/>
    <cellStyle name="Navadno 29 2" xfId="342"/>
    <cellStyle name="Navadno 29 2 2" xfId="343"/>
    <cellStyle name="Navadno 29 2 2 2" xfId="344"/>
    <cellStyle name="Navadno 29 2 2 2 2" xfId="345"/>
    <cellStyle name="Navadno 29 2 2 2 2 2" xfId="3175"/>
    <cellStyle name="Navadno 29 2 2 2 3" xfId="3176"/>
    <cellStyle name="Navadno 29 2 2 3" xfId="346"/>
    <cellStyle name="Navadno 29 2 2 3 2" xfId="3177"/>
    <cellStyle name="Navadno 29 2 2 4" xfId="3178"/>
    <cellStyle name="Navadno 29 2 2 5" xfId="9028"/>
    <cellStyle name="Navadno 29 2 3" xfId="347"/>
    <cellStyle name="Navadno 29 2 3 2" xfId="348"/>
    <cellStyle name="Navadno 29 2 3 2 2" xfId="3179"/>
    <cellStyle name="Navadno 29 2 3 3" xfId="3180"/>
    <cellStyle name="Navadno 29 2 4" xfId="349"/>
    <cellStyle name="Navadno 29 2 4 2" xfId="3181"/>
    <cellStyle name="Navadno 29 2 5" xfId="3182"/>
    <cellStyle name="Navadno 29 2 6" xfId="8924"/>
    <cellStyle name="Navadno 29 3" xfId="350"/>
    <cellStyle name="Navadno 29 3 2" xfId="351"/>
    <cellStyle name="Navadno 29 3 2 2" xfId="352"/>
    <cellStyle name="Navadno 29 3 2 2 2" xfId="353"/>
    <cellStyle name="Navadno 29 3 2 2 2 2" xfId="3183"/>
    <cellStyle name="Navadno 29 3 2 2 3" xfId="3184"/>
    <cellStyle name="Navadno 29 3 2 3" xfId="354"/>
    <cellStyle name="Navadno 29 3 2 3 2" xfId="3185"/>
    <cellStyle name="Navadno 29 3 2 4" xfId="3186"/>
    <cellStyle name="Navadno 29 3 3" xfId="355"/>
    <cellStyle name="Navadno 29 3 3 2" xfId="356"/>
    <cellStyle name="Navadno 29 3 3 2 2" xfId="3187"/>
    <cellStyle name="Navadno 29 3 3 3" xfId="3188"/>
    <cellStyle name="Navadno 29 3 4" xfId="357"/>
    <cellStyle name="Navadno 29 3 4 2" xfId="3189"/>
    <cellStyle name="Navadno 29 3 5" xfId="3190"/>
    <cellStyle name="Navadno 29 3 6" xfId="9525"/>
    <cellStyle name="Navadno 29 4" xfId="358"/>
    <cellStyle name="Navadno 29 4 2" xfId="359"/>
    <cellStyle name="Navadno 29 4 2 2" xfId="360"/>
    <cellStyle name="Navadno 29 4 2 2 2" xfId="3191"/>
    <cellStyle name="Navadno 29 4 2 3" xfId="3192"/>
    <cellStyle name="Navadno 29 4 3" xfId="361"/>
    <cellStyle name="Navadno 29 4 3 2" xfId="3193"/>
    <cellStyle name="Navadno 29 4 4" xfId="3194"/>
    <cellStyle name="Navadno 29 5" xfId="362"/>
    <cellStyle name="Navadno 29 5 2" xfId="363"/>
    <cellStyle name="Navadno 29 5 2 2" xfId="364"/>
    <cellStyle name="Navadno 29 5 2 2 2" xfId="3195"/>
    <cellStyle name="Navadno 29 5 2 3" xfId="3196"/>
    <cellStyle name="Navadno 29 5 3" xfId="365"/>
    <cellStyle name="Navadno 29 5 3 2" xfId="3197"/>
    <cellStyle name="Navadno 29 5 4" xfId="3198"/>
    <cellStyle name="Navadno 29 6" xfId="366"/>
    <cellStyle name="Navadno 29 6 2" xfId="367"/>
    <cellStyle name="Navadno 29 6 2 2" xfId="3199"/>
    <cellStyle name="Navadno 29 6 3" xfId="3200"/>
    <cellStyle name="Navadno 29 7" xfId="368"/>
    <cellStyle name="Navadno 29 7 2" xfId="3201"/>
    <cellStyle name="Navadno 29 8" xfId="3202"/>
    <cellStyle name="Navadno 29 9" xfId="11713"/>
    <cellStyle name="Navadno 29_SELNICA POPISI GOI ZBIR - FAZNO - z dopolnitvami marec 2013" xfId="1405"/>
    <cellStyle name="Navadno 3" xfId="8"/>
    <cellStyle name="Navadno 3 10" xfId="1406"/>
    <cellStyle name="Navadno 3 10 2" xfId="1407"/>
    <cellStyle name="Navadno 3 10 3" xfId="3204"/>
    <cellStyle name="Navadno 3 10 4" xfId="3203"/>
    <cellStyle name="Navadno 3 11" xfId="1408"/>
    <cellStyle name="Navadno 3 12" xfId="5617"/>
    <cellStyle name="Navadno 3 13" xfId="6114"/>
    <cellStyle name="Navadno 3 13 2" xfId="6737"/>
    <cellStyle name="Navadno 3 14" xfId="7043"/>
    <cellStyle name="Navadno 3 15" xfId="12394"/>
    <cellStyle name="Navadno 3 2" xfId="369"/>
    <cellStyle name="Navadno 3 2 2" xfId="370"/>
    <cellStyle name="Navadno 3 2 2 2" xfId="1409"/>
    <cellStyle name="Navadno 3 2 2 3" xfId="1410"/>
    <cellStyle name="Navadno 3 2 2 3 2" xfId="3207"/>
    <cellStyle name="Navadno 3 2 2 3 3" xfId="3208"/>
    <cellStyle name="Navadno 3 2 2 4" xfId="3206"/>
    <cellStyle name="Navadno 3 2 3" xfId="1411"/>
    <cellStyle name="Navadno 3 2 4" xfId="1412"/>
    <cellStyle name="Navadno 3 2 4 2" xfId="3209"/>
    <cellStyle name="Navadno 3 2 4 3" xfId="3210"/>
    <cellStyle name="Navadno 3 2 5" xfId="3205"/>
    <cellStyle name="Navadno 3 2 6" xfId="6117"/>
    <cellStyle name="Navadno 3 2 7" xfId="7051"/>
    <cellStyle name="Navadno 3 2 8" xfId="12423"/>
    <cellStyle name="Navadno 3 3" xfId="371"/>
    <cellStyle name="Navadno 3 3 2" xfId="1413"/>
    <cellStyle name="Navadno 3 3 2 2" xfId="12028"/>
    <cellStyle name="Navadno 3 3 3" xfId="1414"/>
    <cellStyle name="Navadno 3 3 3 2" xfId="3212"/>
    <cellStyle name="Navadno 3 3 3 3" xfId="3213"/>
    <cellStyle name="Navadno 3 3 4" xfId="3211"/>
    <cellStyle name="Navadno 3 3 5" xfId="8431"/>
    <cellStyle name="Navadno 3 4" xfId="372"/>
    <cellStyle name="Navadno 3 4 2" xfId="1415"/>
    <cellStyle name="Navadno 3 4 3" xfId="1416"/>
    <cellStyle name="Navadno 3 4 3 2" xfId="3215"/>
    <cellStyle name="Navadno 3 4 3 3" xfId="3216"/>
    <cellStyle name="Navadno 3 4 4" xfId="3214"/>
    <cellStyle name="Navadno 3 4 5" xfId="8652"/>
    <cellStyle name="Navadno 3 5" xfId="373"/>
    <cellStyle name="Navadno 3 5 2" xfId="1417"/>
    <cellStyle name="Navadno 3 5 3" xfId="1418"/>
    <cellStyle name="Navadno 3 5 3 2" xfId="3218"/>
    <cellStyle name="Navadno 3 5 3 3" xfId="3219"/>
    <cellStyle name="Navadno 3 5 4" xfId="3217"/>
    <cellStyle name="Navadno 3 5 5" xfId="12273"/>
    <cellStyle name="Navadno 3 6" xfId="374"/>
    <cellStyle name="Navadno 3 6 2" xfId="1419"/>
    <cellStyle name="Navadno 3 6 3" xfId="1420"/>
    <cellStyle name="Navadno 3 6 3 2" xfId="3221"/>
    <cellStyle name="Navadno 3 6 3 3" xfId="3222"/>
    <cellStyle name="Navadno 3 6 4" xfId="3220"/>
    <cellStyle name="Navadno 3 6 5" xfId="7921"/>
    <cellStyle name="Navadno 3 7" xfId="375"/>
    <cellStyle name="Navadno 3 7 2" xfId="1421"/>
    <cellStyle name="Navadno 3 7 3" xfId="1422"/>
    <cellStyle name="Navadno 3 7 3 2" xfId="3224"/>
    <cellStyle name="Navadno 3 7 3 3" xfId="3225"/>
    <cellStyle name="Navadno 3 7 4" xfId="3223"/>
    <cellStyle name="Navadno 3 8" xfId="376"/>
    <cellStyle name="Navadno 3 8 2" xfId="1423"/>
    <cellStyle name="Navadno 3 8 3" xfId="1424"/>
    <cellStyle name="Navadno 3 8 3 2" xfId="3227"/>
    <cellStyle name="Navadno 3 8 3 3" xfId="3228"/>
    <cellStyle name="Navadno 3 8 4" xfId="3226"/>
    <cellStyle name="Navadno 3 9" xfId="377"/>
    <cellStyle name="Navadno 3 9 2" xfId="1425"/>
    <cellStyle name="Navadno 3 9 3" xfId="1426"/>
    <cellStyle name="Navadno 3 9 3 2" xfId="3230"/>
    <cellStyle name="Navadno 3 9 3 3" xfId="3231"/>
    <cellStyle name="Navadno 3 9 4" xfId="3229"/>
    <cellStyle name="Navadno 30" xfId="3232"/>
    <cellStyle name="Navadno 30 2" xfId="378"/>
    <cellStyle name="Navadno 30 2 2" xfId="379"/>
    <cellStyle name="Navadno 30 2 2 2" xfId="380"/>
    <cellStyle name="Navadno 30 2 2 2 2" xfId="381"/>
    <cellStyle name="Navadno 30 2 2 2 2 2" xfId="3233"/>
    <cellStyle name="Navadno 30 2 2 2 3" xfId="3234"/>
    <cellStyle name="Navadno 30 2 2 3" xfId="382"/>
    <cellStyle name="Navadno 30 2 2 3 2" xfId="3235"/>
    <cellStyle name="Navadno 30 2 2 4" xfId="3236"/>
    <cellStyle name="Navadno 30 2 2 5" xfId="8939"/>
    <cellStyle name="Navadno 30 2 3" xfId="383"/>
    <cellStyle name="Navadno 30 2 3 2" xfId="384"/>
    <cellStyle name="Navadno 30 2 3 2 2" xfId="3237"/>
    <cellStyle name="Navadno 30 2 3 3" xfId="3238"/>
    <cellStyle name="Navadno 30 2 4" xfId="385"/>
    <cellStyle name="Navadno 30 2 4 2" xfId="3239"/>
    <cellStyle name="Navadno 30 2 5" xfId="3240"/>
    <cellStyle name="Navadno 30 2 6" xfId="12405"/>
    <cellStyle name="Navadno 30 3" xfId="386"/>
    <cellStyle name="Navadno 30 3 2" xfId="387"/>
    <cellStyle name="Navadno 30 3 2 2" xfId="388"/>
    <cellStyle name="Navadno 30 3 2 2 2" xfId="389"/>
    <cellStyle name="Navadno 30 3 2 2 2 2" xfId="3241"/>
    <cellStyle name="Navadno 30 3 2 2 3" xfId="3242"/>
    <cellStyle name="Navadno 30 3 2 3" xfId="390"/>
    <cellStyle name="Navadno 30 3 2 3 2" xfId="3243"/>
    <cellStyle name="Navadno 30 3 2 4" xfId="3244"/>
    <cellStyle name="Navadno 30 3 2 5" xfId="9218"/>
    <cellStyle name="Navadno 30 3 3" xfId="391"/>
    <cellStyle name="Navadno 30 3 3 2" xfId="392"/>
    <cellStyle name="Navadno 30 3 3 2 2" xfId="3245"/>
    <cellStyle name="Navadno 30 3 3 3" xfId="3246"/>
    <cellStyle name="Navadno 30 3 4" xfId="393"/>
    <cellStyle name="Navadno 30 3 4 2" xfId="3247"/>
    <cellStyle name="Navadno 30 3 5" xfId="3248"/>
    <cellStyle name="Navadno 30 3 6" xfId="12425"/>
    <cellStyle name="Navadno 30 4" xfId="9887"/>
    <cellStyle name="Navadno 30 4 2" xfId="7693"/>
    <cellStyle name="Navadno 30 5" xfId="7723"/>
    <cellStyle name="Navadno 30 6" xfId="8574"/>
    <cellStyle name="Navadno 30 7" xfId="8411"/>
    <cellStyle name="Navadno 31" xfId="394"/>
    <cellStyle name="Navadno 31 2" xfId="395"/>
    <cellStyle name="Navadno 31 2 2" xfId="396"/>
    <cellStyle name="Navadno 31 2 2 2" xfId="397"/>
    <cellStyle name="Navadno 31 2 2 2 2" xfId="398"/>
    <cellStyle name="Navadno 31 2 2 2 2 2" xfId="3249"/>
    <cellStyle name="Navadno 31 2 2 2 3" xfId="3250"/>
    <cellStyle name="Navadno 31 2 2 3" xfId="399"/>
    <cellStyle name="Navadno 31 2 2 3 2" xfId="3251"/>
    <cellStyle name="Navadno 31 2 2 4" xfId="3252"/>
    <cellStyle name="Navadno 31 2 2 5" xfId="9450"/>
    <cellStyle name="Navadno 31 2 3" xfId="400"/>
    <cellStyle name="Navadno 31 2 3 2" xfId="401"/>
    <cellStyle name="Navadno 31 2 3 2 2" xfId="3253"/>
    <cellStyle name="Navadno 31 2 3 3" xfId="3254"/>
    <cellStyle name="Navadno 31 2 4" xfId="402"/>
    <cellStyle name="Navadno 31 2 4 2" xfId="3255"/>
    <cellStyle name="Navadno 31 2 5" xfId="3256"/>
    <cellStyle name="Navadno 31 2 6" xfId="7580"/>
    <cellStyle name="Navadno 31 3" xfId="403"/>
    <cellStyle name="Navadno 31 3 2" xfId="404"/>
    <cellStyle name="Navadno 31 3 2 2" xfId="405"/>
    <cellStyle name="Navadno 31 3 2 2 2" xfId="406"/>
    <cellStyle name="Navadno 31 3 2 2 2 2" xfId="3257"/>
    <cellStyle name="Navadno 31 3 2 2 3" xfId="3258"/>
    <cellStyle name="Navadno 31 3 2 3" xfId="407"/>
    <cellStyle name="Navadno 31 3 2 3 2" xfId="3259"/>
    <cellStyle name="Navadno 31 3 2 4" xfId="3260"/>
    <cellStyle name="Navadno 31 3 3" xfId="408"/>
    <cellStyle name="Navadno 31 3 3 2" xfId="409"/>
    <cellStyle name="Navadno 31 3 3 2 2" xfId="3261"/>
    <cellStyle name="Navadno 31 3 3 3" xfId="3262"/>
    <cellStyle name="Navadno 31 3 4" xfId="410"/>
    <cellStyle name="Navadno 31 3 4 2" xfId="3263"/>
    <cellStyle name="Navadno 31 3 5" xfId="3264"/>
    <cellStyle name="Navadno 31 3 6" xfId="8125"/>
    <cellStyle name="Navadno 31 4" xfId="411"/>
    <cellStyle name="Navadno 31 4 2" xfId="412"/>
    <cellStyle name="Navadno 31 4 2 2" xfId="413"/>
    <cellStyle name="Navadno 31 4 2 2 2" xfId="3265"/>
    <cellStyle name="Navadno 31 4 2 3" xfId="3266"/>
    <cellStyle name="Navadno 31 4 3" xfId="414"/>
    <cellStyle name="Navadno 31 4 3 2" xfId="3267"/>
    <cellStyle name="Navadno 31 4 4" xfId="3268"/>
    <cellStyle name="Navadno 31 4 5" xfId="7974"/>
    <cellStyle name="Navadno 31 5" xfId="415"/>
    <cellStyle name="Navadno 31 5 2" xfId="416"/>
    <cellStyle name="Navadno 31 5 2 2" xfId="417"/>
    <cellStyle name="Navadno 31 5 2 2 2" xfId="3269"/>
    <cellStyle name="Navadno 31 5 2 3" xfId="3270"/>
    <cellStyle name="Navadno 31 5 3" xfId="418"/>
    <cellStyle name="Navadno 31 5 3 2" xfId="3271"/>
    <cellStyle name="Navadno 31 5 4" xfId="3272"/>
    <cellStyle name="Navadno 31 6" xfId="419"/>
    <cellStyle name="Navadno 31 6 2" xfId="420"/>
    <cellStyle name="Navadno 31 6 2 2" xfId="3273"/>
    <cellStyle name="Navadno 31 6 3" xfId="3274"/>
    <cellStyle name="Navadno 31 7" xfId="421"/>
    <cellStyle name="Navadno 31 7 2" xfId="3275"/>
    <cellStyle name="Navadno 31 8" xfId="3276"/>
    <cellStyle name="Navadno 31 9" xfId="9966"/>
    <cellStyle name="Navadno 31_SELNICA POPISI GOI ZBIR - FAZNO - z dopolnitvami marec 2013" xfId="1427"/>
    <cellStyle name="Navadno 32" xfId="3277"/>
    <cellStyle name="Navadno 32 2" xfId="422"/>
    <cellStyle name="Navadno 32 2 2" xfId="423"/>
    <cellStyle name="Navadno 32 2 2 2" xfId="424"/>
    <cellStyle name="Navadno 32 2 2 2 2" xfId="425"/>
    <cellStyle name="Navadno 32 2 2 2 2 2" xfId="3278"/>
    <cellStyle name="Navadno 32 2 2 2 3" xfId="3279"/>
    <cellStyle name="Navadno 32 2 2 3" xfId="426"/>
    <cellStyle name="Navadno 32 2 2 3 2" xfId="3280"/>
    <cellStyle name="Navadno 32 2 2 4" xfId="3281"/>
    <cellStyle name="Navadno 32 2 2 5" xfId="12363"/>
    <cellStyle name="Navadno 32 2 3" xfId="427"/>
    <cellStyle name="Navadno 32 2 3 2" xfId="428"/>
    <cellStyle name="Navadno 32 2 3 2 2" xfId="3282"/>
    <cellStyle name="Navadno 32 2 3 3" xfId="3283"/>
    <cellStyle name="Navadno 32 2 4" xfId="429"/>
    <cellStyle name="Navadno 32 2 4 2" xfId="3284"/>
    <cellStyle name="Navadno 32 2 5" xfId="3285"/>
    <cellStyle name="Navadno 32 2 6" xfId="9392"/>
    <cellStyle name="Navadno 32 3" xfId="430"/>
    <cellStyle name="Navadno 32 3 2" xfId="431"/>
    <cellStyle name="Navadno 32 3 2 2" xfId="432"/>
    <cellStyle name="Navadno 32 3 2 2 2" xfId="433"/>
    <cellStyle name="Navadno 32 3 2 2 2 2" xfId="3286"/>
    <cellStyle name="Navadno 32 3 2 2 3" xfId="3287"/>
    <cellStyle name="Navadno 32 3 2 3" xfId="434"/>
    <cellStyle name="Navadno 32 3 2 3 2" xfId="3288"/>
    <cellStyle name="Navadno 32 3 2 4" xfId="3289"/>
    <cellStyle name="Navadno 32 3 3" xfId="435"/>
    <cellStyle name="Navadno 32 3 3 2" xfId="436"/>
    <cellStyle name="Navadno 32 3 3 2 2" xfId="3290"/>
    <cellStyle name="Navadno 32 3 3 3" xfId="3291"/>
    <cellStyle name="Navadno 32 3 4" xfId="437"/>
    <cellStyle name="Navadno 32 3 4 2" xfId="3292"/>
    <cellStyle name="Navadno 32 3 5" xfId="3293"/>
    <cellStyle name="Navadno 32 3 6" xfId="9291"/>
    <cellStyle name="Navadno 32 4" xfId="7601"/>
    <cellStyle name="Navadno 32 5" xfId="11728"/>
    <cellStyle name="Navadno 33" xfId="3294"/>
    <cellStyle name="Navadno 33 2" xfId="8164"/>
    <cellStyle name="Navadno 33 2 2" xfId="8709"/>
    <cellStyle name="Navadno 33 3" xfId="8082"/>
    <cellStyle name="Navadno 33 4" xfId="9962"/>
    <cellStyle name="Navadno 34" xfId="438"/>
    <cellStyle name="Navadno 34 2" xfId="439"/>
    <cellStyle name="Navadno 34 2 2" xfId="1428"/>
    <cellStyle name="Navadno 34 2 2 2" xfId="11780"/>
    <cellStyle name="Navadno 34 2 3" xfId="1429"/>
    <cellStyle name="Navadno 34 2 3 2" xfId="3297"/>
    <cellStyle name="Navadno 34 2 3 3" xfId="3298"/>
    <cellStyle name="Navadno 34 2 4" xfId="3296"/>
    <cellStyle name="Navadno 34 2 5" xfId="9572"/>
    <cellStyle name="Navadno 34 3" xfId="440"/>
    <cellStyle name="Navadno 34 3 2" xfId="1430"/>
    <cellStyle name="Navadno 34 3 3" xfId="1431"/>
    <cellStyle name="Navadno 34 3 3 2" xfId="3300"/>
    <cellStyle name="Navadno 34 3 3 3" xfId="3301"/>
    <cellStyle name="Navadno 34 3 4" xfId="3299"/>
    <cellStyle name="Navadno 34 3 5" xfId="9290"/>
    <cellStyle name="Navadno 34 4" xfId="1432"/>
    <cellStyle name="Navadno 34 4 2" xfId="12140"/>
    <cellStyle name="Navadno 34 5" xfId="1433"/>
    <cellStyle name="Navadno 34 5 2" xfId="3302"/>
    <cellStyle name="Navadno 34 5 3" xfId="3303"/>
    <cellStyle name="Navadno 34 6" xfId="3295"/>
    <cellStyle name="Navadno 34 7" xfId="11762"/>
    <cellStyle name="Navadno 35" xfId="3304"/>
    <cellStyle name="Navadno 35 2" xfId="441"/>
    <cellStyle name="Navadno 35 2 2" xfId="1434"/>
    <cellStyle name="Navadno 35 2 2 2" xfId="7651"/>
    <cellStyle name="Navadno 35 2 3" xfId="1435"/>
    <cellStyle name="Navadno 35 2 3 2" xfId="3306"/>
    <cellStyle name="Navadno 35 2 3 3" xfId="3307"/>
    <cellStyle name="Navadno 35 2 4" xfId="3305"/>
    <cellStyle name="Navadno 35 2 5" xfId="8717"/>
    <cellStyle name="Navadno 35 3" xfId="442"/>
    <cellStyle name="Navadno 35 3 2" xfId="1436"/>
    <cellStyle name="Navadno 35 3 3" xfId="1437"/>
    <cellStyle name="Navadno 35 3 3 2" xfId="3309"/>
    <cellStyle name="Navadno 35 3 3 3" xfId="3310"/>
    <cellStyle name="Navadno 35 3 4" xfId="3308"/>
    <cellStyle name="Navadno 35 3 5" xfId="8081"/>
    <cellStyle name="Navadno 35 4" xfId="7659"/>
    <cellStyle name="Navadno 36" xfId="2528"/>
    <cellStyle name="Navadno 36 2" xfId="443"/>
    <cellStyle name="Navadno 36 2 2" xfId="1438"/>
    <cellStyle name="Navadno 36 2 2 2" xfId="7650"/>
    <cellStyle name="Navadno 36 2 3" xfId="1439"/>
    <cellStyle name="Navadno 36 2 3 2" xfId="3312"/>
    <cellStyle name="Navadno 36 2 3 3" xfId="3313"/>
    <cellStyle name="Navadno 36 2 4" xfId="3311"/>
    <cellStyle name="Navadno 36 2 5" xfId="8402"/>
    <cellStyle name="Navadno 36 3" xfId="444"/>
    <cellStyle name="Navadno 36 3 2" xfId="1440"/>
    <cellStyle name="Navadno 36 3 3" xfId="1441"/>
    <cellStyle name="Navadno 36 3 3 2" xfId="3315"/>
    <cellStyle name="Navadno 36 3 3 3" xfId="3316"/>
    <cellStyle name="Navadno 36 3 4" xfId="3314"/>
    <cellStyle name="Navadno 36 3 5" xfId="9413"/>
    <cellStyle name="Navadno 36 4" xfId="8177"/>
    <cellStyle name="Navadno 36 5" xfId="12223"/>
    <cellStyle name="Navadno 37" xfId="5201"/>
    <cellStyle name="Navadno 37 2" xfId="445"/>
    <cellStyle name="Navadno 37 2 2" xfId="1442"/>
    <cellStyle name="Navadno 37 2 3" xfId="1443"/>
    <cellStyle name="Navadno 37 2 3 2" xfId="3318"/>
    <cellStyle name="Navadno 37 2 3 3" xfId="3319"/>
    <cellStyle name="Navadno 37 2 4" xfId="3317"/>
    <cellStyle name="Navadno 37 2 5" xfId="9660"/>
    <cellStyle name="Navadno 37 3" xfId="446"/>
    <cellStyle name="Navadno 37 3 2" xfId="1444"/>
    <cellStyle name="Navadno 37 3 3" xfId="1445"/>
    <cellStyle name="Navadno 37 3 3 2" xfId="3321"/>
    <cellStyle name="Navadno 37 3 3 3" xfId="3322"/>
    <cellStyle name="Navadno 37 3 4" xfId="3320"/>
    <cellStyle name="Navadno 37 4" xfId="9940"/>
    <cellStyle name="Navadno 38" xfId="5202"/>
    <cellStyle name="Navadno 38 2" xfId="447"/>
    <cellStyle name="Navadno 38 2 2" xfId="1446"/>
    <cellStyle name="Navadno 38 2 3" xfId="1447"/>
    <cellStyle name="Navadno 38 2 3 2" xfId="3324"/>
    <cellStyle name="Navadno 38 2 3 3" xfId="3325"/>
    <cellStyle name="Navadno 38 2 4" xfId="3323"/>
    <cellStyle name="Navadno 38 2 5" xfId="9637"/>
    <cellStyle name="Navadno 38 3" xfId="448"/>
    <cellStyle name="Navadno 38 3 2" xfId="1448"/>
    <cellStyle name="Navadno 38 3 3" xfId="1449"/>
    <cellStyle name="Navadno 38 3 3 2" xfId="3327"/>
    <cellStyle name="Navadno 38 3 3 3" xfId="3328"/>
    <cellStyle name="Navadno 38 3 4" xfId="3326"/>
    <cellStyle name="Navadno 38 4" xfId="9972"/>
    <cellStyle name="Navadno 39" xfId="5271"/>
    <cellStyle name="Navadno 39 2" xfId="449"/>
    <cellStyle name="Navadno 39 2 2" xfId="1450"/>
    <cellStyle name="Navadno 39 2 3" xfId="1451"/>
    <cellStyle name="Navadno 39 2 3 2" xfId="3330"/>
    <cellStyle name="Navadno 39 2 3 3" xfId="3331"/>
    <cellStyle name="Navadno 39 2 4" xfId="3329"/>
    <cellStyle name="Navadno 39 2 5" xfId="8080"/>
    <cellStyle name="Navadno 39 3" xfId="450"/>
    <cellStyle name="Navadno 39 3 2" xfId="1452"/>
    <cellStyle name="Navadno 39 3 3" xfId="1453"/>
    <cellStyle name="Navadno 39 3 3 2" xfId="3333"/>
    <cellStyle name="Navadno 39 3 3 3" xfId="3334"/>
    <cellStyle name="Navadno 39 3 4" xfId="3332"/>
    <cellStyle name="Navadno 39 4" xfId="9624"/>
    <cellStyle name="Navadno 4" xfId="451"/>
    <cellStyle name="Navadno 4 10" xfId="1454"/>
    <cellStyle name="Navadno 4 10 2" xfId="3336"/>
    <cellStyle name="Navadno 4 10 2 2" xfId="7613"/>
    <cellStyle name="Navadno 4 10 2 3" xfId="8394"/>
    <cellStyle name="Navadno 4 10 3" xfId="12432"/>
    <cellStyle name="Navadno 4 10 3 2" xfId="9009"/>
    <cellStyle name="Navadno 4 10 4" xfId="7630"/>
    <cellStyle name="Navadno 4 10 5" xfId="9353"/>
    <cellStyle name="Navadno 4 11" xfId="1455"/>
    <cellStyle name="Navadno 4 11 2" xfId="3337"/>
    <cellStyle name="Navadno 4 11 3" xfId="3338"/>
    <cellStyle name="Navadno 4 11 3 2" xfId="3339"/>
    <cellStyle name="Navadno 4 12" xfId="3340"/>
    <cellStyle name="Navadno 4 12 2" xfId="5896"/>
    <cellStyle name="Navadno 4 12 2 2" xfId="12104"/>
    <cellStyle name="Navadno 4 12 3" xfId="7745"/>
    <cellStyle name="Navadno 4 13" xfId="3341"/>
    <cellStyle name="Navadno 4 13 2" xfId="8051"/>
    <cellStyle name="Navadno 4 14" xfId="3335"/>
    <cellStyle name="Navadno 4 14 2" xfId="9849"/>
    <cellStyle name="Navadno 4 15" xfId="5571"/>
    <cellStyle name="Navadno 4 16" xfId="5621"/>
    <cellStyle name="Navadno 4 17" xfId="6116"/>
    <cellStyle name="Navadno 4 17 2" xfId="6740"/>
    <cellStyle name="Navadno 4 2" xfId="452"/>
    <cellStyle name="Navadno 4 2 10" xfId="7731"/>
    <cellStyle name="Navadno 4 2 11" xfId="12034"/>
    <cellStyle name="Navadno 4 2 2" xfId="1456"/>
    <cellStyle name="Navadno 4 2 2 2" xfId="8428"/>
    <cellStyle name="Navadno 4 2 2 2 2" xfId="11743"/>
    <cellStyle name="Navadno 4 2 2 2 2 2" xfId="7661"/>
    <cellStyle name="Navadno 4 2 2 2 2 2 2" xfId="11766"/>
    <cellStyle name="Navadno 4 2 2 2 2 2 2 2" xfId="8091"/>
    <cellStyle name="Navadno 4 2 2 2 2 2 2 2 2" xfId="8344"/>
    <cellStyle name="Navadno 4 2 2 2 2 2 2 3" xfId="9388"/>
    <cellStyle name="Navadno 4 2 2 2 2 2 2 3 2" xfId="12290"/>
    <cellStyle name="Navadno 4 2 2 2 2 2 2 4" xfId="8685"/>
    <cellStyle name="Navadno 4 2 2 2 2 2 3" xfId="9319"/>
    <cellStyle name="Navadno 4 2 2 2 2 2 3 2" xfId="9600"/>
    <cellStyle name="Navadno 4 2 2 2 2 2 4" xfId="8853"/>
    <cellStyle name="Navadno 4 2 2 2 2 2 4 2" xfId="8592"/>
    <cellStyle name="Navadno 4 2 2 2 2 2 5" xfId="7947"/>
    <cellStyle name="Navadno 4 2 2 2 2 3" xfId="9340"/>
    <cellStyle name="Navadno 4 2 2 2 2 3 2" xfId="8871"/>
    <cellStyle name="Navadno 4 2 2 2 2 3 2 2" xfId="12139"/>
    <cellStyle name="Navadno 4 2 2 2 2 3 3" xfId="9616"/>
    <cellStyle name="Navadno 4 2 2 2 2 3 3 2" xfId="8524"/>
    <cellStyle name="Navadno 4 2 2 2 2 3 4" xfId="9718"/>
    <cellStyle name="Navadno 4 2 2 2 2 4" xfId="9958"/>
    <cellStyle name="Navadno 4 2 2 2 2 4 2" xfId="9007"/>
    <cellStyle name="Navadno 4 2 2 2 2 5" xfId="9792"/>
    <cellStyle name="Navadno 4 2 2 2 2 5 2" xfId="9213"/>
    <cellStyle name="Navadno 4 2 2 2 2 6" xfId="8284"/>
    <cellStyle name="Navadno 4 2 2 2 3" xfId="9055"/>
    <cellStyle name="Navadno 4 2 2 2 3 2" xfId="9970"/>
    <cellStyle name="Navadno 4 2 2 2 3 2 2" xfId="9304"/>
    <cellStyle name="Navadno 4 2 2 2 3 2 2 2" xfId="12103"/>
    <cellStyle name="Navadno 4 2 2 2 3 2 3" xfId="9774"/>
    <cellStyle name="Navadno 4 2 2 2 3 2 3 2" xfId="8907"/>
    <cellStyle name="Navadno 4 2 2 2 3 2 4" xfId="9230"/>
    <cellStyle name="Navadno 4 2 2 2 3 3" xfId="11778"/>
    <cellStyle name="Navadno 4 2 2 2 3 3 2" xfId="8108"/>
    <cellStyle name="Navadno 4 2 2 2 3 4" xfId="9440"/>
    <cellStyle name="Navadno 4 2 2 2 3 4 2" xfId="11990"/>
    <cellStyle name="Navadno 4 2 2 2 3 5" xfId="8684"/>
    <cellStyle name="Navadno 4 2 2 2 4" xfId="11804"/>
    <cellStyle name="Navadno 4 2 2 2 4 2" xfId="7984"/>
    <cellStyle name="Navadno 4 2 2 2 4 2 2" xfId="8666"/>
    <cellStyle name="Navadno 4 2 2 2 4 3" xfId="8567"/>
    <cellStyle name="Navadno 4 2 2 2 4 3 2" xfId="7691"/>
    <cellStyle name="Navadno 4 2 2 2 4 4" xfId="9120"/>
    <cellStyle name="Navadno 4 2 2 2 5" xfId="9327"/>
    <cellStyle name="Navadno 4 2 2 2 5 2" xfId="7618"/>
    <cellStyle name="Navadno 4 2 2 2 6" xfId="9571"/>
    <cellStyle name="Navadno 4 2 2 2 6 2" xfId="7706"/>
    <cellStyle name="Navadno 4 2 2 2 7" xfId="9247"/>
    <cellStyle name="Navadno 4 2 2 2_Podatki o svetilkah" xfId="11729"/>
    <cellStyle name="Navadno 4 2 2 3" xfId="9156"/>
    <cellStyle name="Navadno 4 2 2 3 2" xfId="8028"/>
    <cellStyle name="Navadno 4 2 2 3 2 2" xfId="11740"/>
    <cellStyle name="Navadno 4 2 2 3 2 2 2" xfId="12011"/>
    <cellStyle name="Navadno 4 2 2 3 2 2 2 2" xfId="7586"/>
    <cellStyle name="Navadno 4 2 2 3 2 2 3" xfId="8975"/>
    <cellStyle name="Navadno 4 2 2 3 2 2 3 2" xfId="9201"/>
    <cellStyle name="Navadno 4 2 2 3 2 2 4" xfId="9250"/>
    <cellStyle name="Navadno 4 2 2 3 2 3" xfId="8022"/>
    <cellStyle name="Navadno 4 2 2 3 2 3 2" xfId="11891"/>
    <cellStyle name="Navadno 4 2 2 3 2 4" xfId="7962"/>
    <cellStyle name="Navadno 4 2 2 3 2 4 2" xfId="9566"/>
    <cellStyle name="Navadno 4 2 2 3 2 5" xfId="8801"/>
    <cellStyle name="Navadno 4 2 2 3 3" xfId="7908"/>
    <cellStyle name="Navadno 4 2 2 3 3 2" xfId="8392"/>
    <cellStyle name="Navadno 4 2 2 3 3 2 2" xfId="7789"/>
    <cellStyle name="Navadno 4 2 2 3 3 3" xfId="9676"/>
    <cellStyle name="Navadno 4 2 2 3 3 3 2" xfId="11918"/>
    <cellStyle name="Navadno 4 2 2 3 3 4" xfId="7638"/>
    <cellStyle name="Navadno 4 2 2 3 4" xfId="9984"/>
    <cellStyle name="Navadno 4 2 2 3 4 2" xfId="7714"/>
    <cellStyle name="Navadno 4 2 2 3 5" xfId="9820"/>
    <cellStyle name="Navadno 4 2 2 3 5 2" xfId="12181"/>
    <cellStyle name="Navadno 4 2 2 3 6" xfId="12131"/>
    <cellStyle name="Navadno 4 2 2 4" xfId="9640"/>
    <cellStyle name="Navadno 4 2 2 4 2" xfId="9339"/>
    <cellStyle name="Navadno 4 2 2 4 2 2" xfId="9884"/>
    <cellStyle name="Navadno 4 2 2 4 2 2 2" xfId="9585"/>
    <cellStyle name="Navadno 4 2 2 4 2 3" xfId="11803"/>
    <cellStyle name="Navadno 4 2 2 4 2 3 2" xfId="8168"/>
    <cellStyle name="Navadno 4 2 2 4 2 4" xfId="7625"/>
    <cellStyle name="Navadno 4 2 2 4 3" xfId="11705"/>
    <cellStyle name="Navadno 4 2 2 4 3 2" xfId="8951"/>
    <cellStyle name="Navadno 4 2 2 4 4" xfId="8381"/>
    <cellStyle name="Navadno 4 2 2 4 4 2" xfId="8525"/>
    <cellStyle name="Navadno 4 2 2 4 5" xfId="11842"/>
    <cellStyle name="Navadno 4 2 2 5" xfId="11695"/>
    <cellStyle name="Navadno 4 2 2 5 2" xfId="12430"/>
    <cellStyle name="Navadno 4 2 2 5 2 2" xfId="8766"/>
    <cellStyle name="Navadno 4 2 2 5 3" xfId="8721"/>
    <cellStyle name="Navadno 4 2 2 5 3 2" xfId="8909"/>
    <cellStyle name="Navadno 4 2 2 5 4" xfId="8783"/>
    <cellStyle name="Navadno 4 2 2 6" xfId="8496"/>
    <cellStyle name="Navadno 4 2 2 6 2" xfId="12095"/>
    <cellStyle name="Navadno 4 2 2 7" xfId="8380"/>
    <cellStyle name="Navadno 4 2 2 7 2" xfId="12297"/>
    <cellStyle name="Navadno 4 2 2 8" xfId="9246"/>
    <cellStyle name="Navadno 4 2 2 9" xfId="9973"/>
    <cellStyle name="Navadno 4 2 2_Podatki o svetilkah" xfId="12335"/>
    <cellStyle name="Navadno 4 2 3" xfId="1457"/>
    <cellStyle name="Navadno 4 2 3 2" xfId="9373"/>
    <cellStyle name="Navadno 4 2 3 2 2" xfId="12114"/>
    <cellStyle name="Navadno 4 2 3 2 2 2" xfId="7663"/>
    <cellStyle name="Navadno 4 2 3 2 2 2 2" xfId="9335"/>
    <cellStyle name="Navadno 4 2 3 2 2 2 2 2" xfId="12373"/>
    <cellStyle name="Navadno 4 2 3 2 2 2 2 2 2" xfId="12262"/>
    <cellStyle name="Navadno 4 2 3 2 2 2 2 3" xfId="8850"/>
    <cellStyle name="Navadno 4 2 3 2 2 2 2 3 2" xfId="8906"/>
    <cellStyle name="Navadno 4 2 3 2 2 2 2 4" xfId="8357"/>
    <cellStyle name="Navadno 4 2 3 2 2 2 3" xfId="12429"/>
    <cellStyle name="Navadno 4 2 3 2 2 2 3 2" xfId="7711"/>
    <cellStyle name="Navadno 4 2 3 2 2 2 4" xfId="8538"/>
    <cellStyle name="Navadno 4 2 3 2 2 2 4 2" xfId="7605"/>
    <cellStyle name="Navadno 4 2 3 2 2 2 5" xfId="7631"/>
    <cellStyle name="Navadno 4 2 3 2 2 3" xfId="12234"/>
    <cellStyle name="Navadno 4 2 3 2 2 3 2" xfId="9308"/>
    <cellStyle name="Navadno 4 2 3 2 2 3 2 2" xfId="9727"/>
    <cellStyle name="Navadno 4 2 3 2 2 3 3" xfId="8849"/>
    <cellStyle name="Navadno 4 2 3 2 2 3 3 2" xfId="9202"/>
    <cellStyle name="Navadno 4 2 3 2 2 3 4" xfId="8356"/>
    <cellStyle name="Navadno 4 2 3 2 2 4" xfId="11940"/>
    <cellStyle name="Navadno 4 2 3 2 2 4 2" xfId="7713"/>
    <cellStyle name="Navadno 4 2 3 2 2 5" xfId="8988"/>
    <cellStyle name="Navadno 4 2 3 2 2 5 2" xfId="7607"/>
    <cellStyle name="Navadno 4 2 3 2 2 6" xfId="11895"/>
    <cellStyle name="Navadno 4 2 3 2 3" xfId="9935"/>
    <cellStyle name="Navadno 4 2 3 2 3 2" xfId="11757"/>
    <cellStyle name="Navadno 4 2 3 2 3 2 2" xfId="12391"/>
    <cellStyle name="Navadno 4 2 3 2 3 2 2 2" xfId="8005"/>
    <cellStyle name="Navadno 4 2 3 2 3 2 3" xfId="7934"/>
    <cellStyle name="Navadno 4 2 3 2 3 2 3 2" xfId="7772"/>
    <cellStyle name="Navadno 4 2 3 2 3 2 4" xfId="9237"/>
    <cellStyle name="Navadno 4 2 3 2 3 3" xfId="11694"/>
    <cellStyle name="Navadno 4 2 3 2 3 3 2" xfId="11959"/>
    <cellStyle name="Navadno 4 2 3 2 3 4" xfId="8921"/>
    <cellStyle name="Navadno 4 2 3 2 3 4 2" xfId="7777"/>
    <cellStyle name="Navadno 4 2 3 2 3 5" xfId="8054"/>
    <cellStyle name="Navadno 4 2 3 2 4" xfId="8410"/>
    <cellStyle name="Navadno 4 2 3 2 4 2" xfId="9316"/>
    <cellStyle name="Navadno 4 2 3 2 4 2 2" xfId="7708"/>
    <cellStyle name="Navadno 4 2 3 2 4 3" xfId="8999"/>
    <cellStyle name="Navadno 4 2 3 2 4 3 2" xfId="7762"/>
    <cellStyle name="Navadno 4 2 3 2 4 4" xfId="8797"/>
    <cellStyle name="Navadno 4 2 3 2 5" xfId="12323"/>
    <cellStyle name="Navadno 4 2 3 2 5 2" xfId="12160"/>
    <cellStyle name="Navadno 4 2 3 2 6" xfId="8518"/>
    <cellStyle name="Navadno 4 2 3 2 6 2" xfId="8639"/>
    <cellStyle name="Navadno 4 2 3 2 7" xfId="8689"/>
    <cellStyle name="Navadno 4 2 3 2_Podatki o svetilkah" xfId="11696"/>
    <cellStyle name="Navadno 4 2 3 3" xfId="9157"/>
    <cellStyle name="Navadno 4 2 3 3 2" xfId="9930"/>
    <cellStyle name="Navadno 4 2 3 3 2 2" xfId="12417"/>
    <cellStyle name="Navadno 4 2 3 3 2 2 2" xfId="11881"/>
    <cellStyle name="Navadno 4 2 3 3 2 2 2 2" xfId="12154"/>
    <cellStyle name="Navadno 4 2 3 3 2 2 3" xfId="8920"/>
    <cellStyle name="Navadno 4 2 3 3 2 2 3 2" xfId="9725"/>
    <cellStyle name="Navadno 4 2 3 3 2 2 4" xfId="7720"/>
    <cellStyle name="Navadno 4 2 3 3 2 3" xfId="12282"/>
    <cellStyle name="Navadno 4 2 3 3 2 3 2" xfId="8521"/>
    <cellStyle name="Navadno 4 2 3 3 2 4" xfId="8454"/>
    <cellStyle name="Navadno 4 2 3 3 2 4 2" xfId="9839"/>
    <cellStyle name="Navadno 4 2 3 3 2 5" xfId="8776"/>
    <cellStyle name="Navadno 4 2 3 3 3" xfId="9592"/>
    <cellStyle name="Navadno 4 2 3 3 3 2" xfId="8869"/>
    <cellStyle name="Navadno 4 2 3 3 3 2 2" xfId="9436"/>
    <cellStyle name="Navadno 4 2 3 3 3 3" xfId="7765"/>
    <cellStyle name="Navadno 4 2 3 3 3 3 2" xfId="8575"/>
    <cellStyle name="Navadno 4 2 3 3 3 4" xfId="9033"/>
    <cellStyle name="Navadno 4 2 3 3 4" xfId="9150"/>
    <cellStyle name="Navadno 4 2 3 3 4 2" xfId="8672"/>
    <cellStyle name="Navadno 4 2 3 3 5" xfId="9049"/>
    <cellStyle name="Navadno 4 2 3 3 5 2" xfId="7699"/>
    <cellStyle name="Navadno 4 2 3 3 6" xfId="8045"/>
    <cellStyle name="Navadno 4 2 3 4" xfId="12171"/>
    <cellStyle name="Navadno 4 2 3 4 2" xfId="8302"/>
    <cellStyle name="Navadno 4 2 3 4 2 2" xfId="9852"/>
    <cellStyle name="Navadno 4 2 3 4 2 2 2" xfId="9220"/>
    <cellStyle name="Navadno 4 2 3 4 2 3" xfId="8983"/>
    <cellStyle name="Navadno 4 2 3 4 2 3 2" xfId="12127"/>
    <cellStyle name="Navadno 4 2 3 4 2 4" xfId="9608"/>
    <cellStyle name="Navadno 4 2 3 4 3" xfId="12361"/>
    <cellStyle name="Navadno 4 2 3 4 3 2" xfId="11866"/>
    <cellStyle name="Navadno 4 2 3 4 4" xfId="9442"/>
    <cellStyle name="Navadno 4 2 3 4 4 2" xfId="11869"/>
    <cellStyle name="Navadno 4 2 3 4 5" xfId="7721"/>
    <cellStyle name="Navadno 4 2 3 5" xfId="11982"/>
    <cellStyle name="Navadno 4 2 3 5 2" xfId="11721"/>
    <cellStyle name="Navadno 4 2 3 5 2 2" xfId="12100"/>
    <cellStyle name="Navadno 4 2 3 5 3" xfId="8580"/>
    <cellStyle name="Navadno 4 2 3 5 3 2" xfId="9405"/>
    <cellStyle name="Navadno 4 2 3 5 4" xfId="8007"/>
    <cellStyle name="Navadno 4 2 3 6" xfId="9323"/>
    <cellStyle name="Navadno 4 2 3 6 2" xfId="8012"/>
    <cellStyle name="Navadno 4 2 3 7" xfId="8453"/>
    <cellStyle name="Navadno 4 2 3 7 2" xfId="8661"/>
    <cellStyle name="Navadno 4 2 3 8" xfId="8785"/>
    <cellStyle name="Navadno 4 2 3 9" xfId="7913"/>
    <cellStyle name="Navadno 4 2 3_Podatki o svetilkah" xfId="7916"/>
    <cellStyle name="Navadno 4 2 4" xfId="1458"/>
    <cellStyle name="Navadno 4 2 4 2" xfId="3343"/>
    <cellStyle name="Navadno 4 2 4 2 2" xfId="9358"/>
    <cellStyle name="Navadno 4 2 4 2 2 2" xfId="12036"/>
    <cellStyle name="Navadno 4 2 4 2 2 2 2" xfId="9643"/>
    <cellStyle name="Navadno 4 2 4 2 2 2 2 2" xfId="9586"/>
    <cellStyle name="Navadno 4 2 4 2 2 2 3" xfId="8882"/>
    <cellStyle name="Navadno 4 2 4 2 2 2 3 2" xfId="9022"/>
    <cellStyle name="Navadno 4 2 4 2 2 2 4" xfId="9127"/>
    <cellStyle name="Navadno 4 2 4 2 2 3" xfId="9965"/>
    <cellStyle name="Navadno 4 2 4 2 2 3 2" xfId="9800"/>
    <cellStyle name="Navadno 4 2 4 2 2 4" xfId="11967"/>
    <cellStyle name="Navadno 4 2 4 2 2 4 2" xfId="8278"/>
    <cellStyle name="Navadno 4 2 4 2 2 5" xfId="8009"/>
    <cellStyle name="Navadno 4 2 4 2 3" xfId="9760"/>
    <cellStyle name="Navadno 4 2 4 2 3 2" xfId="9309"/>
    <cellStyle name="Navadno 4 2 4 2 3 2 2" xfId="7611"/>
    <cellStyle name="Navadno 4 2 4 2 3 3" xfId="8019"/>
    <cellStyle name="Navadno 4 2 4 2 3 3 2" xfId="9474"/>
    <cellStyle name="Navadno 4 2 4 2 3 4" xfId="8011"/>
    <cellStyle name="Navadno 4 2 4 2 4" xfId="8399"/>
    <cellStyle name="Navadno 4 2 4 2 4 2" xfId="12322"/>
    <cellStyle name="Navadno 4 2 4 2 5" xfId="7952"/>
    <cellStyle name="Navadno 4 2 4 2 5 2" xfId="12289"/>
    <cellStyle name="Navadno 4 2 4 2 6" xfId="7633"/>
    <cellStyle name="Navadno 4 2 4 2 7" xfId="9366"/>
    <cellStyle name="Navadno 4 2 4 3" xfId="3344"/>
    <cellStyle name="Navadno 4 2 4 3 2" xfId="11704"/>
    <cellStyle name="Navadno 4 2 4 3 2 2" xfId="8870"/>
    <cellStyle name="Navadno 4 2 4 3 2 2 2" xfId="9893"/>
    <cellStyle name="Navadno 4 2 4 3 2 3" xfId="8078"/>
    <cellStyle name="Navadno 4 2 4 3 2 3 2" xfId="8501"/>
    <cellStyle name="Navadno 4 2 4 3 2 4" xfId="12016"/>
    <cellStyle name="Navadno 4 2 4 3 3" xfId="12089"/>
    <cellStyle name="Navadno 4 2 4 3 3 2" xfId="9504"/>
    <cellStyle name="Navadno 4 2 4 3 4" xfId="9573"/>
    <cellStyle name="Navadno 4 2 4 3 4 2" xfId="8934"/>
    <cellStyle name="Navadno 4 2 4 3 5" xfId="8802"/>
    <cellStyle name="Navadno 4 2 4 3 6" xfId="9915"/>
    <cellStyle name="Navadno 4 2 4 4" xfId="7973"/>
    <cellStyle name="Navadno 4 2 4 4 2" xfId="11854"/>
    <cellStyle name="Navadno 4 2 4 4 2 2" xfId="8763"/>
    <cellStyle name="Navadno 4 2 4 4 3" xfId="9989"/>
    <cellStyle name="Navadno 4 2 4 4 3 2" xfId="11948"/>
    <cellStyle name="Navadno 4 2 4 4 4" xfId="8350"/>
    <cellStyle name="Navadno 4 2 4 5" xfId="9414"/>
    <cellStyle name="Navadno 4 2 4 5 2" xfId="8773"/>
    <cellStyle name="Navadno 4 2 4 6" xfId="8845"/>
    <cellStyle name="Navadno 4 2 4 6 2" xfId="12044"/>
    <cellStyle name="Navadno 4 2 4 7" xfId="11955"/>
    <cellStyle name="Navadno 4 2 4 8" xfId="9389"/>
    <cellStyle name="Navadno 4 2 4_Podatki o svetilkah" xfId="11703"/>
    <cellStyle name="Navadno 4 2 5" xfId="3342"/>
    <cellStyle name="Navadno 4 2 5 2" xfId="9036"/>
    <cellStyle name="Navadno 4 2 5 2 2" xfId="7980"/>
    <cellStyle name="Navadno 4 2 5 2 2 2" xfId="8094"/>
    <cellStyle name="Navadno 4 2 5 2 2 2 2" xfId="12296"/>
    <cellStyle name="Navadno 4 2 5 2 2 3" xfId="7744"/>
    <cellStyle name="Navadno 4 2 5 2 2 3 2" xfId="8203"/>
    <cellStyle name="Navadno 4 2 5 2 2 4" xfId="9135"/>
    <cellStyle name="Navadno 4 2 5 2 3" xfId="9990"/>
    <cellStyle name="Navadno 4 2 5 2 3 2" xfId="8998"/>
    <cellStyle name="Navadno 4 2 5 2 4" xfId="12151"/>
    <cellStyle name="Navadno 4 2 5 2 4 2" xfId="9599"/>
    <cellStyle name="Navadno 4 2 5 2 5" xfId="8039"/>
    <cellStyle name="Navadno 4 2 5 3" xfId="9347"/>
    <cellStyle name="Navadno 4 2 5 3 2" xfId="9932"/>
    <cellStyle name="Navadno 4 2 5 3 2 2" xfId="9551"/>
    <cellStyle name="Navadno 4 2 5 3 3" xfId="8846"/>
    <cellStyle name="Navadno 4 2 5 3 3 2" xfId="9715"/>
    <cellStyle name="Navadno 4 2 5 3 4" xfId="8042"/>
    <cellStyle name="Navadno 4 2 5 4" xfId="11745"/>
    <cellStyle name="Navadno 4 2 5 4 2" xfId="9105"/>
    <cellStyle name="Navadno 4 2 5 5" xfId="11820"/>
    <cellStyle name="Navadno 4 2 5 5 2" xfId="9593"/>
    <cellStyle name="Navadno 4 2 5 6" xfId="9134"/>
    <cellStyle name="Navadno 4 2 5 7" xfId="9367"/>
    <cellStyle name="Navadno 4 2 6" xfId="7052"/>
    <cellStyle name="Navadno 4 2 6 2" xfId="9878"/>
    <cellStyle name="Navadno 4 2 6 2 2" xfId="9383"/>
    <cellStyle name="Navadno 4 2 6 2 2 2" xfId="9885"/>
    <cellStyle name="Navadno 4 2 6 2 3" xfId="8379"/>
    <cellStyle name="Navadno 4 2 6 2 3 2" xfId="9683"/>
    <cellStyle name="Navadno 4 2 6 2 4" xfId="9601"/>
    <cellStyle name="Navadno 4 2 6 3" xfId="9321"/>
    <cellStyle name="Navadno 4 2 6 3 2" xfId="8117"/>
    <cellStyle name="Navadno 4 2 6 4" xfId="12235"/>
    <cellStyle name="Navadno 4 2 6 4 2" xfId="12079"/>
    <cellStyle name="Navadno 4 2 6 5" xfId="7727"/>
    <cellStyle name="Navadno 4 2 6 6" xfId="9362"/>
    <cellStyle name="Navadno 4 2 7" xfId="7756"/>
    <cellStyle name="Navadno 4 2 7 2" xfId="7656"/>
    <cellStyle name="Navadno 4 2 7 2 2" xfId="8768"/>
    <cellStyle name="Navadno 4 2 7 3" xfId="7899"/>
    <cellStyle name="Navadno 4 2 7 3 2" xfId="9502"/>
    <cellStyle name="Navadno 4 2 7 4" xfId="7636"/>
    <cellStyle name="Navadno 4 2 8" xfId="12065"/>
    <cellStyle name="Navadno 4 2 8 2" xfId="12043"/>
    <cellStyle name="Navadno 4 2 9" xfId="12258"/>
    <cellStyle name="Navadno 4 2 9 2" xfId="11898"/>
    <cellStyle name="Navadno 4 2_Podatki o svetilkah" xfId="9854"/>
    <cellStyle name="Navadno 4 3" xfId="453"/>
    <cellStyle name="Navadno 4 3 10" xfId="8053"/>
    <cellStyle name="Navadno 4 3 11" xfId="11830"/>
    <cellStyle name="Navadno 4 3 2" xfId="1459"/>
    <cellStyle name="Navadno 4 3 2 2" xfId="8723"/>
    <cellStyle name="Navadno 4 3 2 2 2" xfId="8435"/>
    <cellStyle name="Navadno 4 3 2 2 2 2" xfId="7981"/>
    <cellStyle name="Navadno 4 3 2 2 2 2 2" xfId="12307"/>
    <cellStyle name="Navadno 4 3 2 2 2 2 2 2" xfId="7750"/>
    <cellStyle name="Navadno 4 3 2 2 2 2 2 2 2" xfId="8343"/>
    <cellStyle name="Navadno 4 3 2 2 2 2 2 3" xfId="12331"/>
    <cellStyle name="Navadno 4 3 2 2 2 2 2 3 2" xfId="8744"/>
    <cellStyle name="Navadno 4 3 2 2 2 2 2 4" xfId="8638"/>
    <cellStyle name="Navadno 4 3 2 2 2 2 3" xfId="9317"/>
    <cellStyle name="Navadno 4 3 2 2 2 2 3 2" xfId="7614"/>
    <cellStyle name="Navadno 4 3 2 2 2 2 4" xfId="8843"/>
    <cellStyle name="Navadno 4 3 2 2 2 2 4 2" xfId="9655"/>
    <cellStyle name="Navadno 4 3 2 2 2 2 5" xfId="11875"/>
    <cellStyle name="Navadno 4 3 2 2 2 3" xfId="11744"/>
    <cellStyle name="Navadno 4 3 2 2 2 3 2" xfId="8299"/>
    <cellStyle name="Navadno 4 3 2 2 2 3 2 2" xfId="12246"/>
    <cellStyle name="Navadno 4 3 2 2 2 3 3" xfId="8077"/>
    <cellStyle name="Navadno 4 3 2 2 2 3 3 2" xfId="9500"/>
    <cellStyle name="Navadno 4 3 2 2 2 3 4" xfId="8974"/>
    <cellStyle name="Navadno 4 3 2 2 2 4" xfId="11910"/>
    <cellStyle name="Navadno 4 3 2 2 2 4 2" xfId="9505"/>
    <cellStyle name="Navadno 4 3 2 2 2 5" xfId="11807"/>
    <cellStyle name="Navadno 4 3 2 2 2 5 2" xfId="7697"/>
    <cellStyle name="Navadno 4 3 2 2 2 6" xfId="7893"/>
    <cellStyle name="Navadno 4 3 2 2 3" xfId="11761"/>
    <cellStyle name="Navadno 4 3 2 2 3 2" xfId="8718"/>
    <cellStyle name="Navadno 4 3 2 2 3 2 2" xfId="12201"/>
    <cellStyle name="Navadno 4 3 2 2 3 2 2 2" xfId="11897"/>
    <cellStyle name="Navadno 4 3 2 2 3 2 3" xfId="9964"/>
    <cellStyle name="Navadno 4 3 2 2 3 2 3 2" xfId="9731"/>
    <cellStyle name="Navadno 4 3 2 2 3 2 4" xfId="8354"/>
    <cellStyle name="Navadno 4 3 2 2 3 3" xfId="9395"/>
    <cellStyle name="Navadno 4 3 2 2 3 3 2" xfId="9898"/>
    <cellStyle name="Navadno 4 3 2 2 3 4" xfId="7743"/>
    <cellStyle name="Navadno 4 3 2 2 3 4 2" xfId="8752"/>
    <cellStyle name="Navadno 4 3 2 2 3 5" xfId="12085"/>
    <cellStyle name="Navadno 4 3 2 2 4" xfId="7909"/>
    <cellStyle name="Navadno 4 3 2 2 4 2" xfId="8557"/>
    <cellStyle name="Navadno 4 3 2 2 4 2 2" xfId="9111"/>
    <cellStyle name="Navadno 4 3 2 2 4 3" xfId="8851"/>
    <cellStyle name="Navadno 4 3 2 2 4 3 2" xfId="9550"/>
    <cellStyle name="Navadno 4 3 2 2 4 4" xfId="12314"/>
    <cellStyle name="Navadno 4 3 2 2 5" xfId="8437"/>
    <cellStyle name="Navadno 4 3 2 2 5 2" xfId="8675"/>
    <cellStyle name="Navadno 4 3 2 2 6" xfId="9614"/>
    <cellStyle name="Navadno 4 3 2 2 6 2" xfId="11844"/>
    <cellStyle name="Navadno 4 3 2 2 7" xfId="9911"/>
    <cellStyle name="Navadno 4 3 2 2_Podatki o svetilkah" xfId="12409"/>
    <cellStyle name="Navadno 4 3 2 3" xfId="8722"/>
    <cellStyle name="Navadno 4 3 2 3 2" xfId="11964"/>
    <cellStyle name="Navadno 4 3 2 3 2 2" xfId="12348"/>
    <cellStyle name="Navadno 4 3 2 3 2 2 2" xfId="9301"/>
    <cellStyle name="Navadno 4 3 2 3 2 2 2 2" xfId="8636"/>
    <cellStyle name="Navadno 4 3 2 3 2 2 3" xfId="7949"/>
    <cellStyle name="Navadno 4 3 2 3 2 2 3 2" xfId="7688"/>
    <cellStyle name="Navadno 4 3 2 3 2 2 4" xfId="12180"/>
    <cellStyle name="Navadno 4 3 2 3 2 3" xfId="9740"/>
    <cellStyle name="Navadno 4 3 2 3 2 3 2" xfId="9567"/>
    <cellStyle name="Navadno 4 3 2 3 2 4" xfId="9748"/>
    <cellStyle name="Navadno 4 3 2 3 2 4 2" xfId="8972"/>
    <cellStyle name="Navadno 4 3 2 3 2 5" xfId="8630"/>
    <cellStyle name="Navadno 4 3 2 3 3" xfId="11840"/>
    <cellStyle name="Navadno 4 3 2 3 3 2" xfId="12257"/>
    <cellStyle name="Navadno 4 3 2 3 3 2 2" xfId="9665"/>
    <cellStyle name="Navadno 4 3 2 3 3 3" xfId="12338"/>
    <cellStyle name="Navadno 4 3 2 3 3 3 2" xfId="12045"/>
    <cellStyle name="Navadno 4 3 2 3 3 4" xfId="8682"/>
    <cellStyle name="Navadno 4 3 2 3 4" xfId="11793"/>
    <cellStyle name="Navadno 4 3 2 3 4 2" xfId="8348"/>
    <cellStyle name="Navadno 4 3 2 3 5" xfId="9876"/>
    <cellStyle name="Navadno 4 3 2 3 5 2" xfId="9910"/>
    <cellStyle name="Navadno 4 3 2 3 6" xfId="8290"/>
    <cellStyle name="Navadno 4 3 2 4" xfId="9035"/>
    <cellStyle name="Navadno 4 3 2 4 2" xfId="8719"/>
    <cellStyle name="Navadno 4 3 2 4 2 2" xfId="7969"/>
    <cellStyle name="Navadno 4 3 2 4 2 2 2" xfId="8997"/>
    <cellStyle name="Navadno 4 3 2 4 2 3" xfId="12152"/>
    <cellStyle name="Navadno 4 3 2 4 2 3 2" xfId="8878"/>
    <cellStyle name="Navadno 4 3 2 4 2 4" xfId="7719"/>
    <cellStyle name="Navadno 4 3 2 4 3" xfId="12382"/>
    <cellStyle name="Navadno 4 3 2 4 3 2" xfId="7763"/>
    <cellStyle name="Navadno 4 3 2 4 4" xfId="9276"/>
    <cellStyle name="Navadno 4 3 2 4 4 2" xfId="9501"/>
    <cellStyle name="Navadno 4 3 2 4 5" xfId="9248"/>
    <cellStyle name="Navadno 4 3 2 5" xfId="12196"/>
    <cellStyle name="Navadno 4 3 2 5 2" xfId="11751"/>
    <cellStyle name="Navadno 4 3 2 5 2 2" xfId="12185"/>
    <cellStyle name="Navadno 4 3 2 5 3" xfId="12259"/>
    <cellStyle name="Navadno 4 3 2 5 3 2" xfId="9447"/>
    <cellStyle name="Navadno 4 3 2 5 4" xfId="9605"/>
    <cellStyle name="Navadno 4 3 2 6" xfId="9701"/>
    <cellStyle name="Navadno 4 3 2 6 2" xfId="8546"/>
    <cellStyle name="Navadno 4 3 2 7" xfId="8017"/>
    <cellStyle name="Navadno 4 3 2 7 2" xfId="11868"/>
    <cellStyle name="Navadno 4 3 2 8" xfId="9873"/>
    <cellStyle name="Navadno 4 3 2 9" xfId="12349"/>
    <cellStyle name="Navadno 4 3 2_Podatki o svetilkah" xfId="8421"/>
    <cellStyle name="Navadno 4 3 3" xfId="1460"/>
    <cellStyle name="Navadno 4 3 3 2" xfId="3346"/>
    <cellStyle name="Navadno 4 3 3 2 2" xfId="11962"/>
    <cellStyle name="Navadno 4 3 3 2 2 2" xfId="8414"/>
    <cellStyle name="Navadno 4 3 3 2 2 2 2" xfId="12199"/>
    <cellStyle name="Navadno 4 3 3 2 2 2 2 2" xfId="8092"/>
    <cellStyle name="Navadno 4 3 3 2 2 2 2 2 2" xfId="7889"/>
    <cellStyle name="Navadno 4 3 3 2 2 2 2 3" xfId="11963"/>
    <cellStyle name="Navadno 4 3 3 2 2 2 2 3 2" xfId="9446"/>
    <cellStyle name="Navadno 4 3 3 2 2 2 2 4" xfId="8050"/>
    <cellStyle name="Navadno 4 3 3 2 2 2 3" xfId="9320"/>
    <cellStyle name="Navadno 4 3 3 2 2 2 3 2" xfId="7717"/>
    <cellStyle name="Navadno 4 3 3 2 2 2 4" xfId="9285"/>
    <cellStyle name="Navadno 4 3 3 2 2 2 4 2" xfId="8596"/>
    <cellStyle name="Navadno 4 3 3 2 2 2 5" xfId="9117"/>
    <cellStyle name="Navadno 4 3 3 2 2 3" xfId="12255"/>
    <cellStyle name="Navadno 4 3 3 2 2 3 2" xfId="9307"/>
    <cellStyle name="Navadno 4 3 3 2 2 3 2 2" xfId="9657"/>
    <cellStyle name="Navadno 4 3 3 2 2 3 3" xfId="11797"/>
    <cellStyle name="Navadno 4 3 3 2 2 3 3 2" xfId="8746"/>
    <cellStyle name="Navadno 4 3 3 2 2 3 4" xfId="8049"/>
    <cellStyle name="Navadno 4 3 3 2 2 4" xfId="12116"/>
    <cellStyle name="Navadno 4 3 3 2 2 4 2" xfId="11896"/>
    <cellStyle name="Navadno 4 3 3 2 2 5" xfId="9287"/>
    <cellStyle name="Navadno 4 3 3 2 2 5 2" xfId="12105"/>
    <cellStyle name="Navadno 4 3 3 2 2 6" xfId="8688"/>
    <cellStyle name="Navadno 4 3 3 2 3" xfId="11878"/>
    <cellStyle name="Navadno 4 3 3 2 3 2" xfId="9983"/>
    <cellStyle name="Navadno 4 3 3 2 3 2 2" xfId="9620"/>
    <cellStyle name="Navadno 4 3 3 2 3 2 2 2" xfId="12269"/>
    <cellStyle name="Navadno 4 3 3 2 3 2 3" xfId="11724"/>
    <cellStyle name="Navadno 4 3 3 2 3 2 3 2" xfId="9023"/>
    <cellStyle name="Navadno 4 3 3 2 3 2 4" xfId="8545"/>
    <cellStyle name="Navadno 4 3 3 2 3 3" xfId="9621"/>
    <cellStyle name="Navadno 4 3 3 2 3 3 2" xfId="7806"/>
    <cellStyle name="Navadno 4 3 3 2 3 4" xfId="8076"/>
    <cellStyle name="Navadno 4 3 3 2 3 4 2" xfId="12271"/>
    <cellStyle name="Navadno 4 3 3 2 3 5" xfId="9252"/>
    <cellStyle name="Navadno 4 3 3 2 4" xfId="12233"/>
    <cellStyle name="Navadno 4 3 3 2 4 2" xfId="12064"/>
    <cellStyle name="Navadno 4 3 3 2 4 2 2" xfId="7707"/>
    <cellStyle name="Navadno 4 3 3 2 4 3" xfId="8075"/>
    <cellStyle name="Navadno 4 3 3 2 4 3 2" xfId="8747"/>
    <cellStyle name="Navadno 4 3 3 2 4 4" xfId="8020"/>
    <cellStyle name="Navadno 4 3 3 2 5" xfId="9648"/>
    <cellStyle name="Navadno 4 3 3 2 5 2" xfId="12267"/>
    <cellStyle name="Navadno 4 3 3 2 6" xfId="7742"/>
    <cellStyle name="Navadno 4 3 3 2 6 2" xfId="12026"/>
    <cellStyle name="Navadno 4 3 3 2 7" xfId="8680"/>
    <cellStyle name="Navadno 4 3 3 2 8" xfId="12384"/>
    <cellStyle name="Navadno 4 3 3 2_Podatki o svetilkah" xfId="12306"/>
    <cellStyle name="Navadno 4 3 3 3" xfId="3347"/>
    <cellStyle name="Navadno 4 3 3 3 2" xfId="12172"/>
    <cellStyle name="Navadno 4 3 3 3 2 2" xfId="9397"/>
    <cellStyle name="Navadno 4 3 3 3 2 2 2" xfId="8868"/>
    <cellStyle name="Navadno 4 3 3 3 2 2 2 2" xfId="11997"/>
    <cellStyle name="Navadno 4 3 3 3 2 2 3" xfId="9145"/>
    <cellStyle name="Navadno 4 3 3 3 2 2 3 2" xfId="8562"/>
    <cellStyle name="Navadno 4 3 3 3 2 2 4" xfId="9234"/>
    <cellStyle name="Navadno 4 3 3 3 2 3" xfId="9978"/>
    <cellStyle name="Navadno 4 3 3 3 2 3 2" xfId="9779"/>
    <cellStyle name="Navadno 4 3 3 3 2 4" xfId="9615"/>
    <cellStyle name="Navadno 4 3 3 3 2 4 2" xfId="8151"/>
    <cellStyle name="Navadno 4 3 3 3 2 5" xfId="11971"/>
    <cellStyle name="Navadno 4 3 3 3 3" xfId="9346"/>
    <cellStyle name="Navadno 4 3 3 3 3 2" xfId="12150"/>
    <cellStyle name="Navadno 4 3 3 3 3 2 2" xfId="12133"/>
    <cellStyle name="Navadno 4 3 3 3 3 3" xfId="11774"/>
    <cellStyle name="Navadno 4 3 3 3 3 3 2" xfId="9207"/>
    <cellStyle name="Navadno 4 3 3 3 3 4" xfId="8779"/>
    <cellStyle name="Navadno 4 3 3 3 4" xfId="12224"/>
    <cellStyle name="Navadno 4 3 3 3 4 2" xfId="11927"/>
    <cellStyle name="Navadno 4 3 3 3 5" xfId="8844"/>
    <cellStyle name="Navadno 4 3 3 3 5 2" xfId="12096"/>
    <cellStyle name="Navadno 4 3 3 3 6" xfId="8355"/>
    <cellStyle name="Navadno 4 3 3 3 7" xfId="9939"/>
    <cellStyle name="Navadno 4 3 3 4" xfId="8417"/>
    <cellStyle name="Navadno 4 3 3 4 2" xfId="8301"/>
    <cellStyle name="Navadno 4 3 3 4 2 2" xfId="8506"/>
    <cellStyle name="Navadno 4 3 3 4 2 2 2" xfId="8664"/>
    <cellStyle name="Navadno 4 3 3 4 2 3" xfId="9143"/>
    <cellStyle name="Navadno 4 3 3 4 2 3 2" xfId="12316"/>
    <cellStyle name="Navadno 4 3 3 4 2 4" xfId="12022"/>
    <cellStyle name="Navadno 4 3 3 4 3" xfId="9647"/>
    <cellStyle name="Navadno 4 3 3 4 3 2" xfId="8669"/>
    <cellStyle name="Navadno 4 3 3 4 4" xfId="9286"/>
    <cellStyle name="Navadno 4 3 3 4 4 2" xfId="9578"/>
    <cellStyle name="Navadno 4 3 3 4 5" xfId="9236"/>
    <cellStyle name="Navadno 4 3 3 5" xfId="9352"/>
    <cellStyle name="Navadno 4 3 3 5 2" xfId="9980"/>
    <cellStyle name="Navadno 4 3 3 5 2 2" xfId="12021"/>
    <cellStyle name="Navadno 4 3 3 5 3" xfId="7649"/>
    <cellStyle name="Navadno 4 3 3 5 3 2" xfId="8530"/>
    <cellStyle name="Navadno 4 3 3 5 4" xfId="9235"/>
    <cellStyle name="Navadno 4 3 3 6" xfId="11984"/>
    <cellStyle name="Navadno 4 3 3 6 2" xfId="8807"/>
    <cellStyle name="Navadno 4 3 3 7" xfId="8631"/>
    <cellStyle name="Navadno 4 3 3 7 2" xfId="11947"/>
    <cellStyle name="Navadno 4 3 3 8" xfId="7891"/>
    <cellStyle name="Navadno 4 3 3 9" xfId="12135"/>
    <cellStyle name="Navadno 4 3 3_Podatki o svetilkah" xfId="8614"/>
    <cellStyle name="Navadno 4 3 4" xfId="3345"/>
    <cellStyle name="Navadno 4 3 4 2" xfId="11938"/>
    <cellStyle name="Navadno 4 3 4 2 2" xfId="8415"/>
    <cellStyle name="Navadno 4 3 4 2 2 2" xfId="8404"/>
    <cellStyle name="Navadno 4 3 4 2 2 2 2" xfId="12158"/>
    <cellStyle name="Navadno 4 3 4 2 2 2 2 2" xfId="11845"/>
    <cellStyle name="Navadno 4 3 4 2 2 2 3" xfId="8434"/>
    <cellStyle name="Navadno 4 3 4 2 2 2 3 2" xfId="9522"/>
    <cellStyle name="Navadno 4 3 4 2 2 2 4" xfId="8679"/>
    <cellStyle name="Navadno 4 3 4 2 2 3" xfId="8626"/>
    <cellStyle name="Navadno 4 3 4 2 2 3 2" xfId="7709"/>
    <cellStyle name="Navadno 4 3 4 2 2 4" xfId="12426"/>
    <cellStyle name="Navadno 4 3 4 2 2 4 2" xfId="8750"/>
    <cellStyle name="Navadno 4 3 4 2 2 5" xfId="8798"/>
    <cellStyle name="Navadno 4 3 4 2 3" xfId="12433"/>
    <cellStyle name="Navadno 4 3 4 2 3 2" xfId="12392"/>
    <cellStyle name="Navadno 4 3 4 2 3 2 2" xfId="7610"/>
    <cellStyle name="Navadno 4 3 4 2 3 3" xfId="8841"/>
    <cellStyle name="Navadno 4 3 4 2 3 3 2" xfId="7784"/>
    <cellStyle name="Navadno 4 3 4 2 3 4" xfId="8678"/>
    <cellStyle name="Navadno 4 3 4 2 4" xfId="7971"/>
    <cellStyle name="Navadno 4 3 4 2 4 2" xfId="11331"/>
    <cellStyle name="Navadno 4 3 4 2 5" xfId="12324"/>
    <cellStyle name="Navadno 4 3 4 2 5 2" xfId="9215"/>
    <cellStyle name="Navadno 4 3 4 2 6" xfId="8692"/>
    <cellStyle name="Navadno 4 3 4 3" xfId="9350"/>
    <cellStyle name="Navadno 4 3 4 3 2" xfId="11824"/>
    <cellStyle name="Navadno 4 3 4 3 2 2" xfId="11911"/>
    <cellStyle name="Navadno 4 3 4 3 2 2 2" xfId="8169"/>
    <cellStyle name="Navadno 4 3 4 3 2 3" xfId="9646"/>
    <cellStyle name="Navadno 4 3 4 3 2 3 2" xfId="8149"/>
    <cellStyle name="Navadno 4 3 4 3 2 4" xfId="9604"/>
    <cellStyle name="Navadno 4 3 4 3 3" xfId="8553"/>
    <cellStyle name="Navadno 4 3 4 3 3 2" xfId="7786"/>
    <cellStyle name="Navadno 4 3 4 3 4" xfId="9283"/>
    <cellStyle name="Navadno 4 3 4 3 4 2" xfId="9672"/>
    <cellStyle name="Navadno 4 3 4 3 5" xfId="8543"/>
    <cellStyle name="Navadno 4 3 4 4" xfId="11709"/>
    <cellStyle name="Navadno 4 3 4 4 2" xfId="9315"/>
    <cellStyle name="Navadno 4 3 4 4 2 2" xfId="8765"/>
    <cellStyle name="Navadno 4 3 4 4 3" xfId="8840"/>
    <cellStyle name="Navadno 4 3 4 4 3 2" xfId="9809"/>
    <cellStyle name="Navadno 4 3 4 4 4" xfId="9796"/>
    <cellStyle name="Navadno 4 3 4 5" xfId="8884"/>
    <cellStyle name="Navadno 4 3 4 5 2" xfId="12075"/>
    <cellStyle name="Navadno 4 3 4 6" xfId="8074"/>
    <cellStyle name="Navadno 4 3 4 6 2" xfId="8632"/>
    <cellStyle name="Navadno 4 3 4 7" xfId="7620"/>
    <cellStyle name="Navadno 4 3 4 8" xfId="8441"/>
    <cellStyle name="Navadno 4 3 4_Podatki o svetilkah" xfId="9556"/>
    <cellStyle name="Navadno 4 3 5" xfId="11799"/>
    <cellStyle name="Navadno 4 3 5 2" xfId="9953"/>
    <cellStyle name="Navadno 4 3 5 2 2" xfId="7953"/>
    <cellStyle name="Navadno 4 3 5 2 2 2" xfId="8093"/>
    <cellStyle name="Navadno 4 3 5 2 2 2 2" xfId="11867"/>
    <cellStyle name="Navadno 4 3 5 2 2 3" xfId="8296"/>
    <cellStyle name="Navadno 4 3 5 2 2 3 2" xfId="8491"/>
    <cellStyle name="Navadno 4 3 5 2 2 4" xfId="8353"/>
    <cellStyle name="Navadno 4 3 5 2 3" xfId="12327"/>
    <cellStyle name="Navadno 4 3 5 2 3 2" xfId="9476"/>
    <cellStyle name="Navadno 4 3 5 2 4" xfId="8839"/>
    <cellStyle name="Navadno 4 3 5 2 4 2" xfId="7886"/>
    <cellStyle name="Navadno 4 3 5 2 5" xfId="8358"/>
    <cellStyle name="Navadno 4 3 5 3" xfId="11781"/>
    <cellStyle name="Navadno 4 3 5 3 2" xfId="11754"/>
    <cellStyle name="Navadno 4 3 5 3 2 2" xfId="9503"/>
    <cellStyle name="Navadno 4 3 5 3 3" xfId="11833"/>
    <cellStyle name="Navadno 4 3 5 3 3 2" xfId="8908"/>
    <cellStyle name="Navadno 4 3 5 3 4" xfId="9242"/>
    <cellStyle name="Navadno 4 3 5 4" xfId="11786"/>
    <cellStyle name="Navadno 4 3 5 4 2" xfId="11972"/>
    <cellStyle name="Navadno 4 3 5 5" xfId="8073"/>
    <cellStyle name="Navadno 4 3 5 5 2" xfId="7888"/>
    <cellStyle name="Navadno 4 3 5 6" xfId="12243"/>
    <cellStyle name="Navadno 4 3 6" xfId="12007"/>
    <cellStyle name="Navadno 4 3 6 2" xfId="12340"/>
    <cellStyle name="Navadno 4 3 6 2 2" xfId="12073"/>
    <cellStyle name="Navadno 4 3 6 2 2 2" xfId="8961"/>
    <cellStyle name="Navadno 4 3 6 2 3" xfId="8706"/>
    <cellStyle name="Navadno 4 3 6 2 3 2" xfId="11951"/>
    <cellStyle name="Navadno 4 3 6 2 4" xfId="7621"/>
    <cellStyle name="Navadno 4 3 6 3" xfId="11773"/>
    <cellStyle name="Navadno 4 3 6 3 2" xfId="12295"/>
    <cellStyle name="Navadno 4 3 6 4" xfId="8377"/>
    <cellStyle name="Navadno 4 3 6 4 2" xfId="12190"/>
    <cellStyle name="Navadno 4 3 6 5" xfId="9118"/>
    <cellStyle name="Navadno 4 3 7" xfId="12063"/>
    <cellStyle name="Navadno 4 3 7 2" xfId="9311"/>
    <cellStyle name="Navadno 4 3 7 2 2" xfId="8668"/>
    <cellStyle name="Navadno 4 3 7 3" xfId="11943"/>
    <cellStyle name="Navadno 4 3 7 3 2" xfId="8583"/>
    <cellStyle name="Navadno 4 3 7 4" xfId="8788"/>
    <cellStyle name="Navadno 4 3 8" xfId="11763"/>
    <cellStyle name="Navadno 4 3 8 2" xfId="8697"/>
    <cellStyle name="Navadno 4 3 9" xfId="8018"/>
    <cellStyle name="Navadno 4 3 9 2" xfId="9107"/>
    <cellStyle name="Navadno 4 3_Podatki o svetilkah" xfId="9969"/>
    <cellStyle name="Navadno 4 4" xfId="454"/>
    <cellStyle name="Navadno 4 4 2" xfId="1461"/>
    <cellStyle name="Navadno 4 4 2 2" xfId="12372"/>
    <cellStyle name="Navadno 4 4 2 2 2" xfId="8413"/>
    <cellStyle name="Navadno 4 4 2 2 2 2" xfId="12402"/>
    <cellStyle name="Navadno 4 4 2 2 2 2 2" xfId="9394"/>
    <cellStyle name="Navadno 4 4 2 2 2 2 2 2" xfId="11974"/>
    <cellStyle name="Navadno 4 4 2 2 2 2 3" xfId="11968"/>
    <cellStyle name="Navadno 4 4 2 2 2 2 3 2" xfId="9206"/>
    <cellStyle name="Navadno 4 4 2 2 2 2 4" xfId="8778"/>
    <cellStyle name="Navadno 4 4 2 2 2 3" xfId="8440"/>
    <cellStyle name="Navadno 4 4 2 2 2 3 2" xfId="9112"/>
    <cellStyle name="Navadno 4 4 2 2 2 4" xfId="8837"/>
    <cellStyle name="Navadno 4 4 2 2 2 4 2" xfId="8234"/>
    <cellStyle name="Navadno 4 4 2 2 2 5" xfId="12074"/>
    <cellStyle name="Navadno 4 4 2 2 3" xfId="12376"/>
    <cellStyle name="Navadno 4 4 2 2 3 2" xfId="12369"/>
    <cellStyle name="Navadno 4 4 2 2 3 2 2" xfId="9766"/>
    <cellStyle name="Navadno 4 4 2 2 3 3" xfId="12388"/>
    <cellStyle name="Navadno 4 4 2 2 3 3 2" xfId="7589"/>
    <cellStyle name="Navadno 4 4 2 2 3 4" xfId="12206"/>
    <cellStyle name="Navadno 4 4 2 2 4" xfId="11828"/>
    <cellStyle name="Navadno 4 4 2 2 4 2" xfId="12187"/>
    <cellStyle name="Navadno 4 4 2 2 5" xfId="9277"/>
    <cellStyle name="Navadno 4 4 2 2 5 2" xfId="8753"/>
    <cellStyle name="Navadno 4 4 2 2 6" xfId="8676"/>
    <cellStyle name="Navadno 4 4 2 3" xfId="12087"/>
    <cellStyle name="Navadno 4 4 2 3 2" xfId="11794"/>
    <cellStyle name="Navadno 4 4 2 3 2 2" xfId="12038"/>
    <cellStyle name="Navadno 4 4 2 3 2 2 2" xfId="11928"/>
    <cellStyle name="Navadno 4 4 2 3 2 3" xfId="9574"/>
    <cellStyle name="Navadno 4 4 2 3 2 3 2" xfId="8937"/>
    <cellStyle name="Navadno 4 4 2 3 2 4" xfId="8791"/>
    <cellStyle name="Navadno 4 4 2 3 3" xfId="7906"/>
    <cellStyle name="Navadno 4 4 2 3 3 2" xfId="8162"/>
    <cellStyle name="Navadno 4 4 2 3 4" xfId="7741"/>
    <cellStyle name="Navadno 4 4 2 3 4 2" xfId="7696"/>
    <cellStyle name="Navadno 4 4 2 3 5" xfId="8351"/>
    <cellStyle name="Navadno 4 4 2 4" xfId="9345"/>
    <cellStyle name="Navadno 4 4 2 4 2" xfId="9591"/>
    <cellStyle name="Navadno 4 4 2 4 2 2" xfId="8764"/>
    <cellStyle name="Navadno 4 4 2 4 3" xfId="8842"/>
    <cellStyle name="Navadno 4 4 2 4 3 2" xfId="8341"/>
    <cellStyle name="Navadno 4 4 2 4 4" xfId="9032"/>
    <cellStyle name="Navadno 4 4 2 5" xfId="11710"/>
    <cellStyle name="Navadno 4 4 2 5 2" xfId="7715"/>
    <cellStyle name="Navadno 4 4 2 6" xfId="8549"/>
    <cellStyle name="Navadno 4 4 2 6 2" xfId="7701"/>
    <cellStyle name="Navadno 4 4 2 7" xfId="7892"/>
    <cellStyle name="Navadno 4 4 2 8" xfId="7665"/>
    <cellStyle name="Navadno 4 4 2_Podatki o svetilkah" xfId="8420"/>
    <cellStyle name="Navadno 4 4 3" xfId="1462"/>
    <cellStyle name="Navadno 4 4 3 2" xfId="3349"/>
    <cellStyle name="Navadno 4 4 3 2 2" xfId="11753"/>
    <cellStyle name="Navadno 4 4 3 2 2 2" xfId="8551"/>
    <cellStyle name="Navadno 4 4 3 2 2 2 2" xfId="12261"/>
    <cellStyle name="Navadno 4 4 3 2 2 3" xfId="9282"/>
    <cellStyle name="Navadno 4 4 3 2 2 3 2" xfId="7967"/>
    <cellStyle name="Navadno 4 4 3 2 2 4" xfId="9245"/>
    <cellStyle name="Navadno 4 4 3 2 3" xfId="8023"/>
    <cellStyle name="Navadno 4 4 3 2 3 2" xfId="8134"/>
    <cellStyle name="Navadno 4 4 3 2 4" xfId="12352"/>
    <cellStyle name="Navadno 4 4 3 2 4 2" xfId="9662"/>
    <cellStyle name="Navadno 4 4 3 2 5" xfId="8803"/>
    <cellStyle name="Navadno 4 4 3 2 6" xfId="12280"/>
    <cellStyle name="Navadno 4 4 3 3" xfId="3350"/>
    <cellStyle name="Navadno 4 4 3 3 2" xfId="12332"/>
    <cellStyle name="Navadno 4 4 3 3 2 2" xfId="9841"/>
    <cellStyle name="Navadno 4 4 3 3 3" xfId="8548"/>
    <cellStyle name="Navadno 4 4 3 3 3 2" xfId="8748"/>
    <cellStyle name="Navadno 4 4 3 3 4" xfId="9244"/>
    <cellStyle name="Navadno 4 4 3 3 5" xfId="8026"/>
    <cellStyle name="Navadno 4 4 3 4" xfId="9971"/>
    <cellStyle name="Navadno 4 4 3 4 2" xfId="9225"/>
    <cellStyle name="Navadno 4 4 3 5" xfId="11913"/>
    <cellStyle name="Navadno 4 4 3 5 2" xfId="12017"/>
    <cellStyle name="Navadno 4 4 3 6" xfId="9238"/>
    <cellStyle name="Navadno 4 4 3 7" xfId="9960"/>
    <cellStyle name="Navadno 4 4 4" xfId="3348"/>
    <cellStyle name="Navadno 4 4 4 2" xfId="7970"/>
    <cellStyle name="Navadno 4 4 4 2 2" xfId="9441"/>
    <cellStyle name="Navadno 4 4 4 2 2 2" xfId="7616"/>
    <cellStyle name="Navadno 4 4 4 2 3" xfId="9281"/>
    <cellStyle name="Navadno 4 4 4 2 3 2" xfId="8133"/>
    <cellStyle name="Navadno 4 4 4 2 4" xfId="8677"/>
    <cellStyle name="Navadno 4 4 4 3" xfId="11699"/>
    <cellStyle name="Navadno 4 4 4 3 2" xfId="8918"/>
    <cellStyle name="Navadno 4 4 4 4" xfId="12040"/>
    <cellStyle name="Navadno 4 4 4 4 2" xfId="12164"/>
    <cellStyle name="Navadno 4 4 4 5" xfId="8696"/>
    <cellStyle name="Navadno 4 4 4 6" xfId="8034"/>
    <cellStyle name="Navadno 4 4 5" xfId="8238"/>
    <cellStyle name="Navadno 4 4 5 2" xfId="9967"/>
    <cellStyle name="Navadno 4 4 5 2 2" xfId="8769"/>
    <cellStyle name="Navadno 4 4 5 3" xfId="9053"/>
    <cellStyle name="Navadno 4 4 5 3 2" xfId="8588"/>
    <cellStyle name="Navadno 4 4 5 4" xfId="9590"/>
    <cellStyle name="Navadno 4 4 6" xfId="9736"/>
    <cellStyle name="Navadno 4 4 6 2" xfId="11886"/>
    <cellStyle name="Navadno 4 4 7" xfId="11787"/>
    <cellStyle name="Navadno 4 4 7 2" xfId="12189"/>
    <cellStyle name="Navadno 4 4 8" xfId="8789"/>
    <cellStyle name="Navadno 4 4 9" xfId="11733"/>
    <cellStyle name="Navadno 4 4_Podatki o svetilkah" xfId="11877"/>
    <cellStyle name="Navadno 4 5" xfId="455"/>
    <cellStyle name="Navadno 4 5 2" xfId="1463"/>
    <cellStyle name="Navadno 4 5 2 2" xfId="11689"/>
    <cellStyle name="Navadno 4 5 2 2 2" xfId="9357"/>
    <cellStyle name="Navadno 4 5 2 2 2 2" xfId="11811"/>
    <cellStyle name="Navadno 4 5 2 2 2 2 2" xfId="8862"/>
    <cellStyle name="Navadno 4 5 2 2 2 2 2 2" xfId="12155"/>
    <cellStyle name="Navadno 4 5 2 2 2 2 3" xfId="12407"/>
    <cellStyle name="Navadno 4 5 2 2 2 2 3 2" xfId="8936"/>
    <cellStyle name="Navadno 4 5 2 2 2 2 4" xfId="7632"/>
    <cellStyle name="Navadno 4 5 2 2 2 3" xfId="8095"/>
    <cellStyle name="Navadno 4 5 2 2 2 3 2" xfId="7712"/>
    <cellStyle name="Navadno 4 5 2 2 2 4" xfId="9280"/>
    <cellStyle name="Navadno 4 5 2 2 2 4 2" xfId="8277"/>
    <cellStyle name="Navadno 4 5 2 2 2 5" xfId="8544"/>
    <cellStyle name="Navadno 4 5 2 2 3" xfId="9342"/>
    <cellStyle name="Navadno 4 5 2 2 3 2" xfId="11698"/>
    <cellStyle name="Navadno 4 5 2 2 3 2 2" xfId="9691"/>
    <cellStyle name="Navadno 4 5 2 2 3 3" xfId="9393"/>
    <cellStyle name="Navadno 4 5 2 2 3 3 2" xfId="9044"/>
    <cellStyle name="Navadno 4 5 2 2 3 4" xfId="8781"/>
    <cellStyle name="Navadno 4 5 2 2 4" xfId="9860"/>
    <cellStyle name="Navadno 4 5 2 2 4 2" xfId="8880"/>
    <cellStyle name="Navadno 4 5 2 2 5" xfId="8072"/>
    <cellStyle name="Navadno 4 5 2 2 5 2" xfId="7608"/>
    <cellStyle name="Navadno 4 5 2 2 6" xfId="9602"/>
    <cellStyle name="Navadno 4 5 2 3" xfId="9153"/>
    <cellStyle name="Navadno 4 5 2 3 2" xfId="9649"/>
    <cellStyle name="Navadno 4 5 2 3 2 2" xfId="8867"/>
    <cellStyle name="Navadno 4 5 2 3 2 2 2" xfId="8563"/>
    <cellStyle name="Navadno 4 5 2 3 2 3" xfId="8071"/>
    <cellStyle name="Navadno 4 5 2 3 2 3 2" xfId="9432"/>
    <cellStyle name="Navadno 4 5 2 3 2 4" xfId="9589"/>
    <cellStyle name="Navadno 4 5 2 3 3" xfId="12010"/>
    <cellStyle name="Navadno 4 5 2 3 3 2" xfId="8469"/>
    <cellStyle name="Navadno 4 5 2 3 4" xfId="7740"/>
    <cellStyle name="Navadno 4 5 2 3 4 2" xfId="9927"/>
    <cellStyle name="Navadno 4 5 2 3 5" xfId="9121"/>
    <cellStyle name="Navadno 4 5 2 4" xfId="11961"/>
    <cellStyle name="Navadno 4 5 2 4 2" xfId="12387"/>
    <cellStyle name="Navadno 4 5 2 4 2 2" xfId="9221"/>
    <cellStyle name="Navadno 4 5 2 4 3" xfId="12203"/>
    <cellStyle name="Navadno 4 5 2 4 3 2" xfId="9726"/>
    <cellStyle name="Navadno 4 5 2 4 4" xfId="7634"/>
    <cellStyle name="Navadno 4 5 2 5" xfId="8025"/>
    <cellStyle name="Navadno 4 5 2 5 2" xfId="11995"/>
    <cellStyle name="Navadno 4 5 2 6" xfId="9603"/>
    <cellStyle name="Navadno 4 5 2 6 2" xfId="8021"/>
    <cellStyle name="Navadno 4 5 2 7" xfId="9239"/>
    <cellStyle name="Navadno 4 5 2 8" xfId="9374"/>
    <cellStyle name="Navadno 4 5 2_Podatki o svetilkah" xfId="8634"/>
    <cellStyle name="Navadno 4 5 3" xfId="1464"/>
    <cellStyle name="Navadno 4 5 3 2" xfId="3352"/>
    <cellStyle name="Navadno 4 5 3 2 2" xfId="11700"/>
    <cellStyle name="Navadno 4 5 3 2 2 2" xfId="8864"/>
    <cellStyle name="Navadno 4 5 3 2 2 2 2" xfId="12077"/>
    <cellStyle name="Navadno 4 5 3 2 2 3" xfId="11815"/>
    <cellStyle name="Navadno 4 5 3 2 2 3 2" xfId="7999"/>
    <cellStyle name="Navadno 4 5 3 2 2 4" xfId="9128"/>
    <cellStyle name="Navadno 4 5 3 2 3" xfId="11765"/>
    <cellStyle name="Navadno 4 5 3 2 3 2" xfId="8008"/>
    <cellStyle name="Navadno 4 5 3 2 4" xfId="8838"/>
    <cellStyle name="Navadno 4 5 3 2 4 2" xfId="9010"/>
    <cellStyle name="Navadno 4 5 3 2 5" xfId="12122"/>
    <cellStyle name="Navadno 4 5 3 2 6" xfId="12008"/>
    <cellStyle name="Navadno 4 5 3 3" xfId="3353"/>
    <cellStyle name="Navadno 4 5 3 3 2" xfId="12406"/>
    <cellStyle name="Navadno 4 5 3 3 2 2" xfId="7785"/>
    <cellStyle name="Navadno 4 5 3 3 3" xfId="12311"/>
    <cellStyle name="Navadno 4 5 3 3 3 2" xfId="9445"/>
    <cellStyle name="Navadno 4 5 3 3 4" xfId="8780"/>
    <cellStyle name="Navadno 4 5 3 3 5" xfId="9348"/>
    <cellStyle name="Navadno 4 5 3 4" xfId="9325"/>
    <cellStyle name="Navadno 4 5 3 4 2" xfId="9116"/>
    <cellStyle name="Navadno 4 5 3 5" xfId="9278"/>
    <cellStyle name="Navadno 4 5 3 5 2" xfId="7887"/>
    <cellStyle name="Navadno 4 5 3 6" xfId="9227"/>
    <cellStyle name="Navadno 4 5 3 7" xfId="9368"/>
    <cellStyle name="Navadno 4 5 4" xfId="3351"/>
    <cellStyle name="Navadno 4 5 4 2" xfId="7753"/>
    <cellStyle name="Navadno 4 5 4 2 2" xfId="11993"/>
    <cellStyle name="Navadno 4 5 4 2 2 2" xfId="8115"/>
    <cellStyle name="Navadno 4 5 4 2 3" xfId="11883"/>
    <cellStyle name="Navadno 4 5 4 2 3 2" xfId="12208"/>
    <cellStyle name="Navadno 4 5 4 2 4" xfId="8806"/>
    <cellStyle name="Navadno 4 5 4 3" xfId="12225"/>
    <cellStyle name="Navadno 4 5 4 3 2" xfId="8670"/>
    <cellStyle name="Navadno 4 5 4 4" xfId="8015"/>
    <cellStyle name="Navadno 4 5 4 4 2" xfId="12298"/>
    <cellStyle name="Navadno 4 5 4 5" xfId="9132"/>
    <cellStyle name="Navadno 4 5 4 6" xfId="9363"/>
    <cellStyle name="Navadno 4 5 5" xfId="8096"/>
    <cellStyle name="Navadno 4 5 5 2" xfId="8720"/>
    <cellStyle name="Navadno 4 5 5 2 2" xfId="8667"/>
    <cellStyle name="Navadno 4 5 5 3" xfId="8994"/>
    <cellStyle name="Navadno 4 5 5 3 2" xfId="9433"/>
    <cellStyle name="Navadno 4 5 5 4" xfId="9871"/>
    <cellStyle name="Navadno 4 5 6" xfId="9390"/>
    <cellStyle name="Navadno 4 5 6 2" xfId="8617"/>
    <cellStyle name="Navadno 4 5 7" xfId="8196"/>
    <cellStyle name="Navadno 4 5 7 2" xfId="12025"/>
    <cellStyle name="Navadno 4 5 8" xfId="11916"/>
    <cellStyle name="Navadno 4 5 9" xfId="12403"/>
    <cellStyle name="Navadno 4 5_Podatki o svetilkah" xfId="12086"/>
    <cellStyle name="Navadno 4 6" xfId="456"/>
    <cellStyle name="Navadno 4 6 2" xfId="1465"/>
    <cellStyle name="Navadno 4 6 2 2" xfId="9918"/>
    <cellStyle name="Navadno 4 6 2 2 2" xfId="11329"/>
    <cellStyle name="Navadno 4 6 2 2 2 2" xfId="12283"/>
    <cellStyle name="Navadno 4 6 2 2 2 2 2" xfId="8762"/>
    <cellStyle name="Navadno 4 6 2 2 2 3" xfId="9479"/>
    <cellStyle name="Navadno 4 6 2 2 2 3 2" xfId="8894"/>
    <cellStyle name="Navadno 4 6 2 2 2 4" xfId="8782"/>
    <cellStyle name="Navadno 4 6 2 2 3" xfId="11801"/>
    <cellStyle name="Navadno 4 6 2 2 3 2" xfId="8118"/>
    <cellStyle name="Navadno 4 6 2 2 4" xfId="8135"/>
    <cellStyle name="Navadno 4 6 2 2 4 2" xfId="9211"/>
    <cellStyle name="Navadno 4 6 2 2 5" xfId="9229"/>
    <cellStyle name="Navadno 4 6 2 3" xfId="9343"/>
    <cellStyle name="Navadno 4 6 2 3 2" xfId="11800"/>
    <cellStyle name="Navadno 4 6 2 3 2 2" xfId="12245"/>
    <cellStyle name="Navadno 4 6 2 3 3" xfId="9814"/>
    <cellStyle name="Navadno 4 6 2 3 3 2" xfId="7796"/>
    <cellStyle name="Navadno 4 6 2 3 4" xfId="8352"/>
    <cellStyle name="Navadno 4 6 2 4" xfId="7657"/>
    <cellStyle name="Navadno 4 6 2 4 2" xfId="12214"/>
    <cellStyle name="Navadno 4 6 2 5" xfId="11720"/>
    <cellStyle name="Navadno 4 6 2 5 2" xfId="7700"/>
    <cellStyle name="Navadno 4 6 2 6" xfId="8774"/>
    <cellStyle name="Navadno 4 6 2 7" xfId="7664"/>
    <cellStyle name="Navadno 4 6 3" xfId="1466"/>
    <cellStyle name="Navadno 4 6 3 2" xfId="3355"/>
    <cellStyle name="Navadno 4 6 3 2 2" xfId="12117"/>
    <cellStyle name="Navadno 4 6 3 2 2 2" xfId="8493"/>
    <cellStyle name="Navadno 4 6 3 2 3" xfId="11708"/>
    <cellStyle name="Navadno 4 6 3 2 3 2" xfId="8213"/>
    <cellStyle name="Navadno 4 6 3 2 4" xfId="7890"/>
    <cellStyle name="Navadno 4 6 3 2 5" xfId="12422"/>
    <cellStyle name="Navadno 4 6 3 3" xfId="3356"/>
    <cellStyle name="Navadno 4 6 3 3 2" xfId="8526"/>
    <cellStyle name="Navadno 4 6 3 3 3" xfId="8397"/>
    <cellStyle name="Navadno 4 6 3 4" xfId="9870"/>
    <cellStyle name="Navadno 4 6 3 4 2" xfId="9523"/>
    <cellStyle name="Navadno 4 6 3 5" xfId="7639"/>
    <cellStyle name="Navadno 4 6 3 6" xfId="7911"/>
    <cellStyle name="Navadno 4 6 4" xfId="3354"/>
    <cellStyle name="Navadno 4 6 4 2" xfId="11714"/>
    <cellStyle name="Navadno 4 6 4 2 2" xfId="8280"/>
    <cellStyle name="Navadno 4 6 4 3" xfId="11775"/>
    <cellStyle name="Navadno 4 6 4 3 2" xfId="8037"/>
    <cellStyle name="Navadno 4 6 4 4" xfId="12005"/>
    <cellStyle name="Navadno 4 6 4 5" xfId="7754"/>
    <cellStyle name="Navadno 4 6 5" xfId="8581"/>
    <cellStyle name="Navadno 4 6 5 2" xfId="8673"/>
    <cellStyle name="Navadno 4 6 6" xfId="8833"/>
    <cellStyle name="Navadno 4 6 6 2" xfId="11917"/>
    <cellStyle name="Navadno 4 6 7" xfId="8794"/>
    <cellStyle name="Navadno 4 6 8" xfId="9376"/>
    <cellStyle name="Navadno 4 6_Podatki o svetilkah" xfId="8033"/>
    <cellStyle name="Navadno 4 7" xfId="457"/>
    <cellStyle name="Navadno 4 7 2" xfId="1467"/>
    <cellStyle name="Navadno 4 7 2 2" xfId="11748"/>
    <cellStyle name="Navadno 4 7 3" xfId="1468"/>
    <cellStyle name="Navadno 4 7 3 2" xfId="3358"/>
    <cellStyle name="Navadno 4 7 3 3" xfId="3359"/>
    <cellStyle name="Navadno 4 7 4" xfId="3357"/>
    <cellStyle name="Navadno 4 7 5" xfId="11776"/>
    <cellStyle name="Navadno 4 8" xfId="458"/>
    <cellStyle name="Navadno 4 8 2" xfId="1469"/>
    <cellStyle name="Navadno 4 8 2 2" xfId="12115"/>
    <cellStyle name="Navadno 4 8 2 2 2" xfId="8560"/>
    <cellStyle name="Navadno 4 8 2 2 2 2" xfId="12188"/>
    <cellStyle name="Navadno 4 8 2 2 3" xfId="8373"/>
    <cellStyle name="Navadno 4 8 2 2 3 2" xfId="12182"/>
    <cellStyle name="Navadno 4 8 2 2 4" xfId="7629"/>
    <cellStyle name="Navadno 4 8 2 3" xfId="12174"/>
    <cellStyle name="Navadno 4 8 2 3 2" xfId="9114"/>
    <cellStyle name="Navadno 4 8 2 4" xfId="8835"/>
    <cellStyle name="Navadno 4 8 2 4 2" xfId="9866"/>
    <cellStyle name="Navadno 4 8 2 5" xfId="7637"/>
    <cellStyle name="Navadno 4 8 2 6" xfId="9361"/>
    <cellStyle name="Navadno 4 8 3" xfId="1470"/>
    <cellStyle name="Navadno 4 8 3 2" xfId="3361"/>
    <cellStyle name="Navadno 4 8 3 2 2" xfId="11973"/>
    <cellStyle name="Navadno 4 8 3 2 3" xfId="9954"/>
    <cellStyle name="Navadno 4 8 3 3" xfId="3362"/>
    <cellStyle name="Navadno 4 8 3 3 2" xfId="9789"/>
    <cellStyle name="Navadno 4 8 3 3 3" xfId="12092"/>
    <cellStyle name="Navadno 4 8 3 4" xfId="9232"/>
    <cellStyle name="Navadno 4 8 3 5" xfId="12254"/>
    <cellStyle name="Navadno 4 8 4" xfId="3360"/>
    <cellStyle name="Navadno 4 8 4 2" xfId="12053"/>
    <cellStyle name="Navadno 4 8 4 3" xfId="8716"/>
    <cellStyle name="Navadno 4 8 5" xfId="9639"/>
    <cellStyle name="Navadno 4 8 5 2" xfId="8756"/>
    <cellStyle name="Navadno 4 8 6" xfId="8686"/>
    <cellStyle name="Navadno 4 8 7" xfId="8556"/>
    <cellStyle name="Navadno 4 9" xfId="1471"/>
    <cellStyle name="Navadno 4 9 2" xfId="12256"/>
    <cellStyle name="Navadno 4 9 2 2" xfId="11863"/>
    <cellStyle name="Navadno 4 9 2 2 2" xfId="9716"/>
    <cellStyle name="Navadno 4 9 2 3" xfId="8836"/>
    <cellStyle name="Navadno 4 9 2 3 2" xfId="9732"/>
    <cellStyle name="Navadno 4 9 2 4" xfId="8448"/>
    <cellStyle name="Navadno 4 9 3" xfId="9641"/>
    <cellStyle name="Navadno 4 9 3 2" xfId="9781"/>
    <cellStyle name="Navadno 4 9 4" xfId="12370"/>
    <cellStyle name="Navadno 4 9 4 2" xfId="9579"/>
    <cellStyle name="Navadno 4 9 5" xfId="7626"/>
    <cellStyle name="Navadno 4 9 6" xfId="9914"/>
    <cellStyle name="Navadno 4_Podatki o svetilkah" xfId="9642"/>
    <cellStyle name="Navadno 40" xfId="5584"/>
    <cellStyle name="Navadno 40 2" xfId="459"/>
    <cellStyle name="Navadno 40 2 2" xfId="1472"/>
    <cellStyle name="Navadno 40 2 3" xfId="1473"/>
    <cellStyle name="Navadno 40 2 3 2" xfId="3364"/>
    <cellStyle name="Navadno 40 2 3 3" xfId="3365"/>
    <cellStyle name="Navadno 40 2 4" xfId="3363"/>
    <cellStyle name="Navadno 40 2 5" xfId="8834"/>
    <cellStyle name="Navadno 40 3" xfId="460"/>
    <cellStyle name="Navadno 40 3 2" xfId="1474"/>
    <cellStyle name="Navadno 40 3 3" xfId="1475"/>
    <cellStyle name="Navadno 40 3 3 2" xfId="3367"/>
    <cellStyle name="Navadno 40 3 3 3" xfId="3368"/>
    <cellStyle name="Navadno 40 3 4" xfId="3366"/>
    <cellStyle name="Navadno 40 3 5" xfId="7996"/>
    <cellStyle name="Navadno 40 4" xfId="11735"/>
    <cellStyle name="Navadno 41" xfId="461"/>
    <cellStyle name="Navadno 41 2" xfId="462"/>
    <cellStyle name="Navadno 41 2 2" xfId="1476"/>
    <cellStyle name="Navadno 41 2 3" xfId="1477"/>
    <cellStyle name="Navadno 41 2 3 2" xfId="3371"/>
    <cellStyle name="Navadno 41 2 3 3" xfId="3372"/>
    <cellStyle name="Navadno 41 2 4" xfId="3370"/>
    <cellStyle name="Navadno 41 2 5" xfId="11805"/>
    <cellStyle name="Navadno 41 3" xfId="463"/>
    <cellStyle name="Navadno 41 3 2" xfId="1478"/>
    <cellStyle name="Navadno 41 3 3" xfId="1479"/>
    <cellStyle name="Navadno 41 3 3 2" xfId="3374"/>
    <cellStyle name="Navadno 41 3 3 3" xfId="3375"/>
    <cellStyle name="Navadno 41 3 4" xfId="3373"/>
    <cellStyle name="Navadno 41 4" xfId="1480"/>
    <cellStyle name="Navadno 41 5" xfId="1481"/>
    <cellStyle name="Navadno 41 5 2" xfId="3376"/>
    <cellStyle name="Navadno 41 5 3" xfId="3377"/>
    <cellStyle name="Navadno 41 6" xfId="3369"/>
    <cellStyle name="Navadno 41 7" xfId="9333"/>
    <cellStyle name="Navadno 42" xfId="464"/>
    <cellStyle name="Navadno 42 2" xfId="792"/>
    <cellStyle name="Navadno 42 2 2" xfId="11719"/>
    <cellStyle name="Navadno 42 3" xfId="1482"/>
    <cellStyle name="Navadno 42 3 2" xfId="3379"/>
    <cellStyle name="Navadno 42 3 3" xfId="3380"/>
    <cellStyle name="Navadno 42 3 4" xfId="7760"/>
    <cellStyle name="Navadno 42 4" xfId="3378"/>
    <cellStyle name="Navadno 42 5" xfId="9934"/>
    <cellStyle name="Navadno 43" xfId="5583"/>
    <cellStyle name="Navadno 43 2" xfId="5627"/>
    <cellStyle name="Navadno 43 2 2" xfId="5671"/>
    <cellStyle name="Navadno 43 2 2 2" xfId="7523"/>
    <cellStyle name="Navadno 43 2 3" xfId="7435"/>
    <cellStyle name="Navadno 43 2 4" xfId="7479"/>
    <cellStyle name="Navadno 43 2 5" xfId="8070"/>
    <cellStyle name="Navadno 43 3" xfId="5649"/>
    <cellStyle name="Navadno 43 3 2" xfId="7501"/>
    <cellStyle name="Navadno 43 4" xfId="7413"/>
    <cellStyle name="Navadno 43 5" xfId="7457"/>
    <cellStyle name="Navadno 43 6" xfId="12009"/>
    <cellStyle name="Navadno 44" xfId="5605"/>
    <cellStyle name="Navadno 44 2" xfId="5646"/>
    <cellStyle name="Navadno 44 2 2" xfId="5690"/>
    <cellStyle name="Navadno 44 2 2 2" xfId="7542"/>
    <cellStyle name="Navadno 44 2 3" xfId="7454"/>
    <cellStyle name="Navadno 44 2 4" xfId="7498"/>
    <cellStyle name="Navadno 44 2 5" xfId="11328"/>
    <cellStyle name="Navadno 44 3" xfId="5668"/>
    <cellStyle name="Navadno 44 3 2" xfId="7520"/>
    <cellStyle name="Navadno 44 3 3" xfId="9900"/>
    <cellStyle name="Navadno 44 4" xfId="7432"/>
    <cellStyle name="Navadno 44 5" xfId="7476"/>
    <cellStyle name="Navadno 44 6" xfId="12173"/>
    <cellStyle name="Navadno 45" xfId="5591"/>
    <cellStyle name="Navadno 45 2" xfId="5634"/>
    <cellStyle name="Navadno 45 2 2" xfId="5678"/>
    <cellStyle name="Navadno 45 2 2 2" xfId="7530"/>
    <cellStyle name="Navadno 45 2 3" xfId="7442"/>
    <cellStyle name="Navadno 45 2 4" xfId="7486"/>
    <cellStyle name="Navadno 45 2 5" xfId="9264"/>
    <cellStyle name="Navadno 45 3" xfId="5656"/>
    <cellStyle name="Navadno 45 3 2" xfId="7508"/>
    <cellStyle name="Navadno 45 4" xfId="7420"/>
    <cellStyle name="Navadno 45 5" xfId="7464"/>
    <cellStyle name="Navadno 45 6" xfId="11690"/>
    <cellStyle name="Navadno 46" xfId="5599"/>
    <cellStyle name="Navadno 46 2" xfId="5641"/>
    <cellStyle name="Navadno 46 2 2" xfId="5685"/>
    <cellStyle name="Navadno 46 2 2 2" xfId="7537"/>
    <cellStyle name="Navadno 46 2 3" xfId="7449"/>
    <cellStyle name="Navadno 46 2 4" xfId="7493"/>
    <cellStyle name="Navadno 46 2 5" xfId="12013"/>
    <cellStyle name="Navadno 46 3" xfId="5663"/>
    <cellStyle name="Navadno 46 3 2" xfId="7515"/>
    <cellStyle name="Navadno 46 3 3" xfId="9038"/>
    <cellStyle name="Navadno 46 4" xfId="7427"/>
    <cellStyle name="Navadno 46 5" xfId="7471"/>
    <cellStyle name="Navadno 46 6" xfId="11688"/>
    <cellStyle name="Navadno 47" xfId="5588"/>
    <cellStyle name="Navadno 47 2" xfId="5631"/>
    <cellStyle name="Navadno 47 2 2" xfId="5675"/>
    <cellStyle name="Navadno 47 2 2 2" xfId="7527"/>
    <cellStyle name="Navadno 47 2 3" xfId="7439"/>
    <cellStyle name="Navadno 47 2 4" xfId="7483"/>
    <cellStyle name="Navadno 47 2 5" xfId="9274"/>
    <cellStyle name="Navadno 47 3" xfId="5653"/>
    <cellStyle name="Navadno 47 3 2" xfId="7505"/>
    <cellStyle name="Navadno 47 4" xfId="7417"/>
    <cellStyle name="Navadno 47 5" xfId="7461"/>
    <cellStyle name="Navadno 47 6" xfId="8558"/>
    <cellStyle name="Navadno 48" xfId="5606"/>
    <cellStyle name="Navadno 48 2" xfId="5647"/>
    <cellStyle name="Navadno 48 2 2" xfId="5691"/>
    <cellStyle name="Navadno 48 2 2 2" xfId="7543"/>
    <cellStyle name="Navadno 48 2 3" xfId="7455"/>
    <cellStyle name="Navadno 48 2 4" xfId="7499"/>
    <cellStyle name="Navadno 48 2 5" xfId="12333"/>
    <cellStyle name="Navadno 48 3" xfId="5669"/>
    <cellStyle name="Navadno 48 3 2" xfId="7521"/>
    <cellStyle name="Navadno 48 3 3" xfId="8904"/>
    <cellStyle name="Navadno 48 4" xfId="7433"/>
    <cellStyle name="Navadno 48 5" xfId="7477"/>
    <cellStyle name="Navadno 48 6" xfId="9330"/>
    <cellStyle name="Navadno 49" xfId="5590"/>
    <cellStyle name="Navadno 49 2" xfId="5633"/>
    <cellStyle name="Navadno 49 2 2" xfId="5677"/>
    <cellStyle name="Navadno 49 2 2 2" xfId="7529"/>
    <cellStyle name="Navadno 49 2 3" xfId="7441"/>
    <cellStyle name="Navadno 49 2 4" xfId="7485"/>
    <cellStyle name="Navadno 49 2 5" xfId="9275"/>
    <cellStyle name="Navadno 49 3" xfId="5655"/>
    <cellStyle name="Navadno 49 3 2" xfId="7507"/>
    <cellStyle name="Navadno 49 3 3" xfId="7956"/>
    <cellStyle name="Navadno 49 4" xfId="7419"/>
    <cellStyle name="Navadno 49 5" xfId="7463"/>
    <cellStyle name="Navadno 49 6" xfId="8097"/>
    <cellStyle name="Navadno 5" xfId="465"/>
    <cellStyle name="Navadno 5 2" xfId="466"/>
    <cellStyle name="Navadno 5 2 2" xfId="7053"/>
    <cellStyle name="Navadno 5 2 2 2" xfId="12177"/>
    <cellStyle name="Navadno 5 3" xfId="467"/>
    <cellStyle name="Navadno 5 3 2" xfId="468"/>
    <cellStyle name="Navadno 5 3 3" xfId="1483"/>
    <cellStyle name="Navadno 5 4" xfId="469"/>
    <cellStyle name="Navadno 5 4 2" xfId="1484"/>
    <cellStyle name="Navadno 5 4 3" xfId="1485"/>
    <cellStyle name="Navadno 5 4 3 2" xfId="3381"/>
    <cellStyle name="Navadno 5 4 3 3" xfId="3382"/>
    <cellStyle name="Navadno 5 5" xfId="1486"/>
    <cellStyle name="Navadno 5 6" xfId="5572"/>
    <cellStyle name="Navadno 5 7" xfId="5622"/>
    <cellStyle name="Navadno 5 8" xfId="6741"/>
    <cellStyle name="Navadno 5_Podatki o svetilkah" xfId="12377"/>
    <cellStyle name="Navadno 50" xfId="5589"/>
    <cellStyle name="Navadno 50 2" xfId="5632"/>
    <cellStyle name="Navadno 50 2 2" xfId="5676"/>
    <cellStyle name="Navadno 50 2 2 2" xfId="7528"/>
    <cellStyle name="Navadno 50 2 3" xfId="7440"/>
    <cellStyle name="Navadno 50 2 4" xfId="7484"/>
    <cellStyle name="Navadno 50 2 5" xfId="12285"/>
    <cellStyle name="Navadno 50 3" xfId="5654"/>
    <cellStyle name="Navadno 50 3 2" xfId="7506"/>
    <cellStyle name="Navadno 50 3 3" xfId="9790"/>
    <cellStyle name="Navadno 50 4" xfId="7418"/>
    <cellStyle name="Navadno 50 5" xfId="7462"/>
    <cellStyle name="Navadno 50 6" xfId="9963"/>
    <cellStyle name="Navadno 51" xfId="5594"/>
    <cellStyle name="Navadno 51 2" xfId="5637"/>
    <cellStyle name="Navadno 51 2 2" xfId="5681"/>
    <cellStyle name="Navadno 51 2 2 2" xfId="7533"/>
    <cellStyle name="Navadno 51 2 2 3" xfId="7978"/>
    <cellStyle name="Navadno 51 2 3" xfId="7445"/>
    <cellStyle name="Navadno 51 2 4" xfId="7489"/>
    <cellStyle name="Navadno 51 2 5" xfId="8401"/>
    <cellStyle name="Navadno 51 3" xfId="5659"/>
    <cellStyle name="Navadno 51 3 2" xfId="7511"/>
    <cellStyle name="Navadno 51 3 3" xfId="11954"/>
    <cellStyle name="Navadno 51 4" xfId="7423"/>
    <cellStyle name="Navadno 51 5" xfId="7467"/>
    <cellStyle name="Navadno 51 6" xfId="9675"/>
    <cellStyle name="Navadno 52" xfId="5600"/>
    <cellStyle name="Navadno 52 2" xfId="5642"/>
    <cellStyle name="Navadno 52 2 2" xfId="5686"/>
    <cellStyle name="Navadno 52 2 2 2" xfId="7538"/>
    <cellStyle name="Navadno 52 2 2 3" xfId="9260"/>
    <cellStyle name="Navadno 52 2 3" xfId="7450"/>
    <cellStyle name="Navadno 52 2 4" xfId="7494"/>
    <cellStyle name="Navadno 52 2 5" xfId="9455"/>
    <cellStyle name="Navadno 52 3" xfId="5664"/>
    <cellStyle name="Navadno 52 3 2" xfId="7516"/>
    <cellStyle name="Navadno 52 3 3" xfId="12357"/>
    <cellStyle name="Navadno 52 4" xfId="7428"/>
    <cellStyle name="Navadno 52 4 2" xfId="7998"/>
    <cellStyle name="Navadno 52 5" xfId="7472"/>
    <cellStyle name="Navadno 52 6" xfId="9913"/>
    <cellStyle name="Navadno 53" xfId="5587"/>
    <cellStyle name="Navadno 53 2" xfId="5630"/>
    <cellStyle name="Navadno 53 2 2" xfId="5674"/>
    <cellStyle name="Navadno 53 2 2 2" xfId="7526"/>
    <cellStyle name="Navadno 53 2 2 3" xfId="9612"/>
    <cellStyle name="Navadno 53 2 3" xfId="7438"/>
    <cellStyle name="Navadno 53 2 4" xfId="7482"/>
    <cellStyle name="Navadno 53 2 5" xfId="9764"/>
    <cellStyle name="Navadno 53 3" xfId="5652"/>
    <cellStyle name="Navadno 53 3 2" xfId="7504"/>
    <cellStyle name="Navadno 53 3 3" xfId="9974"/>
    <cellStyle name="Navadno 53 4" xfId="7416"/>
    <cellStyle name="Navadno 53 4 2" xfId="8993"/>
    <cellStyle name="Navadno 53 5" xfId="7460"/>
    <cellStyle name="Navadno 53 6" xfId="11715"/>
    <cellStyle name="Navadno 54" xfId="5604"/>
    <cellStyle name="Navadno 54 2" xfId="5645"/>
    <cellStyle name="Navadno 54 2 2" xfId="5689"/>
    <cellStyle name="Navadno 54 2 2 2" xfId="7541"/>
    <cellStyle name="Navadno 54 2 2 3" xfId="11798"/>
    <cellStyle name="Navadno 54 2 3" xfId="7453"/>
    <cellStyle name="Navadno 54 2 4" xfId="7497"/>
    <cellStyle name="Navadno 54 2 5" xfId="11697"/>
    <cellStyle name="Navadno 54 3" xfId="5667"/>
    <cellStyle name="Navadno 54 3 2" xfId="7519"/>
    <cellStyle name="Navadno 54 3 3" xfId="9273"/>
    <cellStyle name="Navadno 54 4" xfId="7431"/>
    <cellStyle name="Navadno 54 5" xfId="7475"/>
    <cellStyle name="Navadno 54 6" xfId="9407"/>
    <cellStyle name="Navadno 55" xfId="5595"/>
    <cellStyle name="Navadno 55 2" xfId="5638"/>
    <cellStyle name="Navadno 55 2 2" xfId="5682"/>
    <cellStyle name="Navadno 55 2 2 2" xfId="7534"/>
    <cellStyle name="Navadno 55 2 3" xfId="7446"/>
    <cellStyle name="Navadno 55 2 4" xfId="7490"/>
    <cellStyle name="Navadno 55 2 5" xfId="9272"/>
    <cellStyle name="Navadno 55 3" xfId="5660"/>
    <cellStyle name="Navadno 55 3 2" xfId="7512"/>
    <cellStyle name="Navadno 55 3 3" xfId="9597"/>
    <cellStyle name="Navadno 55 4" xfId="7424"/>
    <cellStyle name="Navadno 55 5" xfId="7468"/>
    <cellStyle name="Navadno 55 6" xfId="8478"/>
    <cellStyle name="Navadno 56" xfId="5596"/>
    <cellStyle name="Navadno 56 2" xfId="5639"/>
    <cellStyle name="Navadno 56 2 2" xfId="5683"/>
    <cellStyle name="Navadno 56 2 2 2" xfId="7535"/>
    <cellStyle name="Navadno 56 2 3" xfId="7447"/>
    <cellStyle name="Navadno 56 2 4" xfId="7491"/>
    <cellStyle name="Navadno 56 2 5" xfId="9001"/>
    <cellStyle name="Navadno 56 3" xfId="5661"/>
    <cellStyle name="Navadno 56 3 2" xfId="7513"/>
    <cellStyle name="Navadno 56 3 3" xfId="8655"/>
    <cellStyle name="Navadno 56 4" xfId="7425"/>
    <cellStyle name="Navadno 56 5" xfId="7469"/>
    <cellStyle name="Navadno 56 6" xfId="7660"/>
    <cellStyle name="Navadno 57" xfId="5592"/>
    <cellStyle name="Navadno 57 2" xfId="5635"/>
    <cellStyle name="Navadno 57 2 2" xfId="5679"/>
    <cellStyle name="Navadno 57 2 2 2" xfId="7531"/>
    <cellStyle name="Navadno 57 2 3" xfId="7443"/>
    <cellStyle name="Navadno 57 2 4" xfId="7487"/>
    <cellStyle name="Navadno 57 2 5" xfId="9507"/>
    <cellStyle name="Navadno 57 3" xfId="5657"/>
    <cellStyle name="Navadno 57 3 2" xfId="7509"/>
    <cellStyle name="Navadno 57 3 3" xfId="9668"/>
    <cellStyle name="Navadno 57 4" xfId="7421"/>
    <cellStyle name="Navadno 57 5" xfId="7465"/>
    <cellStyle name="Navadno 57 6" xfId="11855"/>
    <cellStyle name="Navadno 58" xfId="5603"/>
    <cellStyle name="Navadno 58 2" xfId="5644"/>
    <cellStyle name="Navadno 58 2 2" xfId="5688"/>
    <cellStyle name="Navadno 58 2 2 2" xfId="7540"/>
    <cellStyle name="Navadno 58 2 3" xfId="7452"/>
    <cellStyle name="Navadno 58 2 4" xfId="7496"/>
    <cellStyle name="Navadno 58 2 5" xfId="8155"/>
    <cellStyle name="Navadno 58 3" xfId="5666"/>
    <cellStyle name="Navadno 58 3 2" xfId="7518"/>
    <cellStyle name="Navadno 58 4" xfId="7430"/>
    <cellStyle name="Navadno 58 5" xfId="7474"/>
    <cellStyle name="Navadno 58 6" xfId="9882"/>
    <cellStyle name="Navadno 59" xfId="5597"/>
    <cellStyle name="Navadno 59 2" xfId="5640"/>
    <cellStyle name="Navadno 59 2 2" xfId="5684"/>
    <cellStyle name="Navadno 59 2 2 2" xfId="7536"/>
    <cellStyle name="Navadno 59 2 3" xfId="7448"/>
    <cellStyle name="Navadno 59 2 4" xfId="7492"/>
    <cellStyle name="Navadno 59 2 5" xfId="8475"/>
    <cellStyle name="Navadno 59 3" xfId="5662"/>
    <cellStyle name="Navadno 59 3 2" xfId="7514"/>
    <cellStyle name="Navadno 59 3 3" xfId="9696"/>
    <cellStyle name="Navadno 59 4" xfId="7426"/>
    <cellStyle name="Navadno 59 5" xfId="7470"/>
    <cellStyle name="Navadno 59 6" xfId="11957"/>
    <cellStyle name="Navadno 6" xfId="470"/>
    <cellStyle name="Navadno 6 10" xfId="5623"/>
    <cellStyle name="Navadno 6 11" xfId="6742"/>
    <cellStyle name="Navadno 6 2" xfId="1487"/>
    <cellStyle name="Navadno 6 2 2" xfId="8606"/>
    <cellStyle name="Navadno 6 3" xfId="1488"/>
    <cellStyle name="Navadno 6 3 2" xfId="8372"/>
    <cellStyle name="Navadno 6 4" xfId="1489"/>
    <cellStyle name="Navadno 6 4 2" xfId="9189"/>
    <cellStyle name="Navadno 6 5" xfId="1490"/>
    <cellStyle name="Navadno 6 5 2" xfId="3384"/>
    <cellStyle name="Navadno 6 6" xfId="1491"/>
    <cellStyle name="Navadno 6 6 2" xfId="3385"/>
    <cellStyle name="Navadno 6 6 3" xfId="3386"/>
    <cellStyle name="Navadno 6 6 3 2" xfId="3387"/>
    <cellStyle name="Navadno 6 7" xfId="1492"/>
    <cellStyle name="Navadno 6 8" xfId="3388"/>
    <cellStyle name="Navadno 6 9" xfId="3383"/>
    <cellStyle name="Navadno 6_Podatki o svetilkah" xfId="12112"/>
    <cellStyle name="Navadno 60" xfId="5585"/>
    <cellStyle name="Navadno 60 2" xfId="5628"/>
    <cellStyle name="Navadno 60 2 2" xfId="5672"/>
    <cellStyle name="Navadno 60 2 2 2" xfId="7524"/>
    <cellStyle name="Navadno 60 2 3" xfId="7436"/>
    <cellStyle name="Navadno 60 2 4" xfId="7480"/>
    <cellStyle name="Navadno 60 2 5" xfId="8190"/>
    <cellStyle name="Navadno 60 3" xfId="5650"/>
    <cellStyle name="Navadno 60 3 2" xfId="7502"/>
    <cellStyle name="Navadno 60 3 3" xfId="9472"/>
    <cellStyle name="Navadno 60 4" xfId="7414"/>
    <cellStyle name="Navadno 60 5" xfId="7458"/>
    <cellStyle name="Navadno 60 6" xfId="9030"/>
    <cellStyle name="Navadno 61" xfId="5602"/>
    <cellStyle name="Navadno 61 2" xfId="5643"/>
    <cellStyle name="Navadno 61 2 2" xfId="5687"/>
    <cellStyle name="Navadno 61 2 2 2" xfId="7539"/>
    <cellStyle name="Navadno 61 2 3" xfId="7451"/>
    <cellStyle name="Navadno 61 2 4" xfId="7495"/>
    <cellStyle name="Navadno 61 2 5" xfId="8942"/>
    <cellStyle name="Navadno 61 3" xfId="5665"/>
    <cellStyle name="Navadno 61 3 2" xfId="7517"/>
    <cellStyle name="Navadno 61 4" xfId="7429"/>
    <cellStyle name="Navadno 61 5" xfId="7473"/>
    <cellStyle name="Navadno 61 6" xfId="8400"/>
    <cellStyle name="Navadno 62" xfId="5586"/>
    <cellStyle name="Navadno 62 2" xfId="5629"/>
    <cellStyle name="Navadno 62 2 2" xfId="5673"/>
    <cellStyle name="Navadno 62 2 2 2" xfId="7525"/>
    <cellStyle name="Navadno 62 2 3" xfId="7437"/>
    <cellStyle name="Navadno 62 2 4" xfId="7481"/>
    <cellStyle name="Navadno 62 2 5" xfId="8573"/>
    <cellStyle name="Navadno 62 3" xfId="5651"/>
    <cellStyle name="Navadno 62 3 2" xfId="7503"/>
    <cellStyle name="Navadno 62 4" xfId="7415"/>
    <cellStyle name="Navadno 62 5" xfId="7459"/>
    <cellStyle name="Navadno 62 6" xfId="9987"/>
    <cellStyle name="Navadno 63" xfId="5607"/>
    <cellStyle name="Navadno 63 2" xfId="5648"/>
    <cellStyle name="Navadno 63 2 2" xfId="5692"/>
    <cellStyle name="Navadno 63 2 2 2" xfId="7544"/>
    <cellStyle name="Navadno 63 2 3" xfId="7456"/>
    <cellStyle name="Navadno 63 2 4" xfId="7500"/>
    <cellStyle name="Navadno 63 2 5" xfId="8121"/>
    <cellStyle name="Navadno 63 3" xfId="5670"/>
    <cellStyle name="Navadno 63 3 2" xfId="7522"/>
    <cellStyle name="Navadno 63 3 3" xfId="9020"/>
    <cellStyle name="Navadno 63 4" xfId="7434"/>
    <cellStyle name="Navadno 63 5" xfId="7478"/>
    <cellStyle name="Navadno 63 6" xfId="9510"/>
    <cellStyle name="Navadno 64" xfId="5593"/>
    <cellStyle name="Navadno 64 2" xfId="5636"/>
    <cellStyle name="Navadno 64 2 2" xfId="5680"/>
    <cellStyle name="Navadno 64 2 2 2" xfId="7532"/>
    <cellStyle name="Navadno 64 2 3" xfId="7444"/>
    <cellStyle name="Navadno 64 2 4" xfId="7488"/>
    <cellStyle name="Navadno 64 2 5" xfId="11834"/>
    <cellStyle name="Navadno 64 3" xfId="5658"/>
    <cellStyle name="Navadno 64 3 2" xfId="7510"/>
    <cellStyle name="Navadno 64 3 3" xfId="8338"/>
    <cellStyle name="Navadno 64 4" xfId="7422"/>
    <cellStyle name="Navadno 64 5" xfId="7466"/>
    <cellStyle name="Navadno 64 6" xfId="11737"/>
    <cellStyle name="Navadno 65" xfId="5615"/>
    <cellStyle name="Navadno 65 2" xfId="11023"/>
    <cellStyle name="Navadno 65 3" xfId="9784"/>
    <cellStyle name="Navadno 65 4" xfId="9778"/>
    <cellStyle name="Navadno 66" xfId="5626"/>
    <cellStyle name="Navadno 66 2" xfId="8705"/>
    <cellStyle name="Navadno 66 3" xfId="9952"/>
    <cellStyle name="Navadno 66 4" xfId="8275"/>
    <cellStyle name="Navadno 66 5" xfId="10412"/>
    <cellStyle name="Navadno 67" xfId="6112"/>
    <cellStyle name="Navadno 67 2" xfId="12427"/>
    <cellStyle name="Navadno 67 3" xfId="10414"/>
    <cellStyle name="Navadno 67 4" xfId="11960"/>
    <cellStyle name="Navadno 67 5" xfId="7655"/>
    <cellStyle name="Navadno 68" xfId="6119"/>
    <cellStyle name="Navadno 68 2" xfId="9929"/>
    <cellStyle name="Navadno 68 3" xfId="8586"/>
    <cellStyle name="Navadno 68 4" xfId="7748"/>
    <cellStyle name="Navadno 69" xfId="6120"/>
    <cellStyle name="Navadno 69 2" xfId="7647"/>
    <cellStyle name="Navadno 69 3" xfId="11747"/>
    <cellStyle name="Navadno 7" xfId="471"/>
    <cellStyle name="Navadno 7 2" xfId="472"/>
    <cellStyle name="Navadno 7 2 2" xfId="7739"/>
    <cellStyle name="Navadno 7 3" xfId="473"/>
    <cellStyle name="Navadno 7 3 2" xfId="474"/>
    <cellStyle name="Navadno 7 3 3" xfId="9519"/>
    <cellStyle name="Navadno 7 4" xfId="1493"/>
    <cellStyle name="Navadno 7 4 2" xfId="1494"/>
    <cellStyle name="Navadno 7 4 3" xfId="1495"/>
    <cellStyle name="Navadno 7 5" xfId="3390"/>
    <cellStyle name="Navadno 7 5 2" xfId="5895"/>
    <cellStyle name="Navadno 7 6" xfId="3389"/>
    <cellStyle name="Navadno 7 7" xfId="12006"/>
    <cellStyle name="Navadno 70" xfId="6121"/>
    <cellStyle name="Navadno 70 2" xfId="8707"/>
    <cellStyle name="Navadno 70 3" xfId="12239"/>
    <cellStyle name="Navadno 71" xfId="6122"/>
    <cellStyle name="Navadno 71 2" xfId="9408"/>
    <cellStyle name="Navadno 71 3" xfId="9532"/>
    <cellStyle name="Navadno 71 4" xfId="7901"/>
    <cellStyle name="Navadno 72" xfId="6123"/>
    <cellStyle name="Navadno 72 2" xfId="9804"/>
    <cellStyle name="Navadno 72 3" xfId="8861"/>
    <cellStyle name="Navadno 73" xfId="6124"/>
    <cellStyle name="Navadno 73 2" xfId="9386"/>
    <cellStyle name="Navadno 73 3" xfId="9684"/>
    <cellStyle name="Navadno 73 4" xfId="12337"/>
    <cellStyle name="Navadno 74" xfId="6125"/>
    <cellStyle name="Navadno 74 2" xfId="8826"/>
    <cellStyle name="Navadno 74 3" xfId="9617"/>
    <cellStyle name="Navadno 75" xfId="6126"/>
    <cellStyle name="Navadno 75 2" xfId="9606"/>
    <cellStyle name="Navadno 75 3" xfId="12229"/>
    <cellStyle name="Navadno 75 4" xfId="11856"/>
    <cellStyle name="Navadno 76" xfId="6127"/>
    <cellStyle name="Navadno 76 2" xfId="11841"/>
    <cellStyle name="Navadno 76 3" xfId="9902"/>
    <cellStyle name="Navadno 76 4" xfId="9142"/>
    <cellStyle name="Navadno 77" xfId="6128"/>
    <cellStyle name="Navadno 77 2" xfId="11692"/>
    <cellStyle name="Navadno 77 3" xfId="8439"/>
    <cellStyle name="Navadno 78" xfId="7044"/>
    <cellStyle name="Navadno 78 2" xfId="9271"/>
    <cellStyle name="Navadno 78 3" xfId="8131"/>
    <cellStyle name="Navadno 78 4" xfId="8859"/>
    <cellStyle name="Navadno 79" xfId="9527"/>
    <cellStyle name="Navadno 79 2" xfId="7729"/>
    <cellStyle name="Navadno 79 3" xfId="8124"/>
    <cellStyle name="Navadno 8" xfId="475"/>
    <cellStyle name="Navadno 8 10" xfId="19473"/>
    <cellStyle name="Navadno 8 2" xfId="1496"/>
    <cellStyle name="Navadno 8 2 2" xfId="1497"/>
    <cellStyle name="Navadno 8 2 2 2" xfId="3391"/>
    <cellStyle name="Navadno 8 2 2 2 2" xfId="8403"/>
    <cellStyle name="Navadno 8 2 2 2 2 2" xfId="12411"/>
    <cellStyle name="Navadno 8 2 2 2 2 2 2" xfId="12055"/>
    <cellStyle name="Navadno 8 2 2 2 2 3" xfId="8371"/>
    <cellStyle name="Navadno 8 2 2 2 2 3 2" xfId="8914"/>
    <cellStyle name="Navadno 8 2 2 2 2 4" xfId="8289"/>
    <cellStyle name="Navadno 8 2 2 2 3" xfId="11837"/>
    <cellStyle name="Navadno 8 2 2 2 3 2" xfId="8542"/>
    <cellStyle name="Navadno 8 2 2 2 4" xfId="9907"/>
    <cellStyle name="Navadno 8 2 2 2 4 2" xfId="9475"/>
    <cellStyle name="Navadno 8 2 2 2 5" xfId="9126"/>
    <cellStyle name="Navadno 8 2 2 2 6" xfId="7662"/>
    <cellStyle name="Navadno 8 2 2 3" xfId="9334"/>
    <cellStyle name="Navadno 8 2 2 3 2" xfId="9306"/>
    <cellStyle name="Navadno 8 2 2 3 2 2" xfId="8761"/>
    <cellStyle name="Navadno 8 2 2 3 3" xfId="8504"/>
    <cellStyle name="Navadno 8 2 2 3 3 2" xfId="8751"/>
    <cellStyle name="Navadno 8 2 2 3 4" xfId="9249"/>
    <cellStyle name="Navadno 8 2 2 4" xfId="11758"/>
    <cellStyle name="Navadno 8 2 2 4 2" xfId="12023"/>
    <cellStyle name="Navadno 8 2 2 5" xfId="8925"/>
    <cellStyle name="Navadno 8 2 2 5 2" xfId="9214"/>
    <cellStyle name="Navadno 8 2 2 6" xfId="8795"/>
    <cellStyle name="Navadno 8 2 2 7" xfId="9364"/>
    <cellStyle name="Navadno 8 2 3" xfId="1498"/>
    <cellStyle name="Navadno 8 2 3 2" xfId="9337"/>
    <cellStyle name="Navadno 8 2 3 2 2" xfId="9299"/>
    <cellStyle name="Navadno 8 2 3 2 2 2" xfId="7705"/>
    <cellStyle name="Navadno 8 2 3 2 3" xfId="8474"/>
    <cellStyle name="Navadno 8 2 3 2 3 2" xfId="8186"/>
    <cellStyle name="Navadno 8 2 3 2 4" xfId="7977"/>
    <cellStyle name="Navadno 8 2 3 3" xfId="12365"/>
    <cellStyle name="Navadno 8 2 3 3 2" xfId="9513"/>
    <cellStyle name="Navadno 8 2 3 4" xfId="11768"/>
    <cellStyle name="Navadno 8 2 3 4 2" xfId="12071"/>
    <cellStyle name="Navadno 8 2 3 5" xfId="8043"/>
    <cellStyle name="Navadno 8 2 4" xfId="3392"/>
    <cellStyle name="Navadno 8 2 4 2" xfId="9314"/>
    <cellStyle name="Navadno 8 2 4 2 2" xfId="9106"/>
    <cellStyle name="Navadno 8 2 4 3" xfId="8370"/>
    <cellStyle name="Navadno 8 2 4 3 2" xfId="9208"/>
    <cellStyle name="Navadno 8 2 4 4" xfId="7979"/>
    <cellStyle name="Navadno 8 2 4 5" xfId="11970"/>
    <cellStyle name="Navadno 8 2 5" xfId="9941"/>
    <cellStyle name="Navadno 8 2 5 2" xfId="7619"/>
    <cellStyle name="Navadno 8 2 6" xfId="9027"/>
    <cellStyle name="Navadno 8 2 6 2" xfId="8757"/>
    <cellStyle name="Navadno 8 2 7" xfId="7716"/>
    <cellStyle name="Navadno 8 2_Podatki o svetilkah" xfId="7972"/>
    <cellStyle name="Navadno 8 3" xfId="1499"/>
    <cellStyle name="Navadno 8 3 2" xfId="8099"/>
    <cellStyle name="Navadno 8 3 2 2" xfId="8405"/>
    <cellStyle name="Navadno 8 3 2 2 2" xfId="12090"/>
    <cellStyle name="Navadno 8 3 2 2 2 2" xfId="12236"/>
    <cellStyle name="Navadno 8 3 2 2 3" xfId="9846"/>
    <cellStyle name="Navadno 8 3 2 2 3 2" xfId="8741"/>
    <cellStyle name="Navadno 8 3 2 2 4" xfId="8690"/>
    <cellStyle name="Navadno 8 3 2 3" xfId="8715"/>
    <cellStyle name="Navadno 8 3 2 3 2" xfId="9831"/>
    <cellStyle name="Navadno 8 3 2 4" xfId="8941"/>
    <cellStyle name="Navadno 8 3 2 4 2" xfId="8468"/>
    <cellStyle name="Navadno 8 3 2 5" xfId="12136"/>
    <cellStyle name="Navadno 8 3 3" xfId="11983"/>
    <cellStyle name="Navadno 8 3 3 2" xfId="8391"/>
    <cellStyle name="Navadno 8 3 3 2 2" xfId="8531"/>
    <cellStyle name="Navadno 8 3 3 3" xfId="9674"/>
    <cellStyle name="Navadno 8 3 3 3 2" xfId="12124"/>
    <cellStyle name="Navadno 8 3 3 4" xfId="8786"/>
    <cellStyle name="Navadno 8 3 4" xfId="12421"/>
    <cellStyle name="Navadno 8 3 4 2" xfId="9226"/>
    <cellStyle name="Navadno 8 3 5" xfId="8481"/>
    <cellStyle name="Navadno 8 3 5 2" xfId="9212"/>
    <cellStyle name="Navadno 8 3 6" xfId="7722"/>
    <cellStyle name="Navadno 8 3 7" xfId="11835"/>
    <cellStyle name="Navadno 8 4" xfId="5897"/>
    <cellStyle name="Navadno 8 4 2" xfId="11730"/>
    <cellStyle name="Navadno 8 4 2 2" xfId="11333"/>
    <cellStyle name="Navadno 8 4 2 2 2" xfId="8345"/>
    <cellStyle name="Navadno 8 4 2 3" xfId="9931"/>
    <cellStyle name="Navadno 8 4 2 3 2" xfId="11888"/>
    <cellStyle name="Navadno 8 4 2 4" xfId="8214"/>
    <cellStyle name="Navadno 8 4 3" xfId="11725"/>
    <cellStyle name="Navadno 8 4 3 2" xfId="8681"/>
    <cellStyle name="Navadno 8 4 4" xfId="12353"/>
    <cellStyle name="Navadno 8 4 4 2" xfId="11999"/>
    <cellStyle name="Navadno 8 4 5" xfId="9243"/>
    <cellStyle name="Navadno 8 4 6" xfId="12279"/>
    <cellStyle name="Navadno 8 5" xfId="12147"/>
    <cellStyle name="Navadno 8 5 2" xfId="11814"/>
    <cellStyle name="Navadno 8 5 2 2" xfId="8195"/>
    <cellStyle name="Navadno 8 5 3" xfId="8832"/>
    <cellStyle name="Navadno 8 5 3 2" xfId="8187"/>
    <cellStyle name="Navadno 8 5 4" xfId="7728"/>
    <cellStyle name="Navadno 8 6" xfId="9328"/>
    <cellStyle name="Navadno 8 6 2" xfId="7724"/>
    <cellStyle name="Navadno 8 7" xfId="11858"/>
    <cellStyle name="Navadno 8 7 2" xfId="12163"/>
    <cellStyle name="Navadno 8 8" xfId="9861"/>
    <cellStyle name="Navadno 8 9" xfId="8165"/>
    <cellStyle name="Navadno 8_Podatki o svetilkah" xfId="8418"/>
    <cellStyle name="Navadno 80" xfId="8863"/>
    <cellStyle name="Navadno 80 2" xfId="8831"/>
    <cellStyle name="Navadno 80 3" xfId="7766"/>
    <cellStyle name="Navadno 81" xfId="11894"/>
    <cellStyle name="Navadno 81 2" xfId="12389"/>
    <cellStyle name="Navadno 81 3" xfId="11931"/>
    <cellStyle name="Navadno 82" xfId="11711"/>
    <cellStyle name="Navadno 82 2" xfId="10195"/>
    <cellStyle name="Navadno 82 3" xfId="7681"/>
    <cellStyle name="Navadno 83" xfId="12419"/>
    <cellStyle name="Navadno 83 2" xfId="12068"/>
    <cellStyle name="Navadno 83 3" xfId="8642"/>
    <cellStyle name="Navadno 84" xfId="12374"/>
    <cellStyle name="Navadno 84 2" xfId="8830"/>
    <cellStyle name="Navadno 84 3" xfId="12106"/>
    <cellStyle name="Navadno 85" xfId="11693"/>
    <cellStyle name="Navadno 86" xfId="8711"/>
    <cellStyle name="Navadno 86 2" xfId="7802"/>
    <cellStyle name="Navadno 86 3" xfId="11900"/>
    <cellStyle name="Navadno 87" xfId="12216"/>
    <cellStyle name="Navadno 87 2" xfId="8207"/>
    <cellStyle name="Navadno 87 2 2" xfId="9204"/>
    <cellStyle name="Navadno 87 3" xfId="12270"/>
    <cellStyle name="Navadno 87 4" xfId="9497"/>
    <cellStyle name="Navadno 87 5" xfId="11987"/>
    <cellStyle name="Navadno 88" xfId="9877"/>
    <cellStyle name="Navadno 88 2" xfId="9429"/>
    <cellStyle name="Navadno 88 3" xfId="8146"/>
    <cellStyle name="Navadno 88 4" xfId="9817"/>
    <cellStyle name="Navadno 89" xfId="12413"/>
    <cellStyle name="Navadno 89 2" xfId="8222"/>
    <cellStyle name="Navadno 89 3" xfId="12222"/>
    <cellStyle name="Navadno 89 4" xfId="8601"/>
    <cellStyle name="Navadno 9" xfId="9"/>
    <cellStyle name="Navadno 9 10" xfId="11707"/>
    <cellStyle name="Navadno 9 2" xfId="476"/>
    <cellStyle name="Navadno 9 2 2" xfId="477"/>
    <cellStyle name="Navadno 9 2 2 2" xfId="478"/>
    <cellStyle name="Navadno 9 2 2 2 2" xfId="479"/>
    <cellStyle name="Navadno 9 2 2 2 2 2" xfId="3393"/>
    <cellStyle name="Navadno 9 2 2 2 2 2 2" xfId="9110"/>
    <cellStyle name="Navadno 9 2 2 2 2 2 3" xfId="8866"/>
    <cellStyle name="Navadno 9 2 2 2 2 3" xfId="12130"/>
    <cellStyle name="Navadno 9 2 2 2 2 3 2" xfId="8660"/>
    <cellStyle name="Navadno 9 2 2 2 2 4" xfId="9050"/>
    <cellStyle name="Navadno 9 2 2 2 2 5" xfId="9991"/>
    <cellStyle name="Navadno 9 2 2 2 3" xfId="3394"/>
    <cellStyle name="Navadno 9 2 2 2 3 2" xfId="8281"/>
    <cellStyle name="Navadno 9 2 2 2 3 3" xfId="8395"/>
    <cellStyle name="Navadno 9 2 2 2 4" xfId="9765"/>
    <cellStyle name="Navadno 9 2 2 2 4 2" xfId="7690"/>
    <cellStyle name="Navadno 9 2 2 2 5" xfId="8777"/>
    <cellStyle name="Navadno 9 2 2 2 6" xfId="11722"/>
    <cellStyle name="Navadno 9 2 2 3" xfId="480"/>
    <cellStyle name="Navadno 9 2 2 3 2" xfId="3395"/>
    <cellStyle name="Navadno 9 2 2 3 2 2" xfId="9011"/>
    <cellStyle name="Navadno 9 2 2 3 2 3" xfId="11958"/>
    <cellStyle name="Navadno 9 2 2 3 3" xfId="11831"/>
    <cellStyle name="Navadno 9 2 2 3 3 2" xfId="8150"/>
    <cellStyle name="Navadno 9 2 2 3 4" xfId="9858"/>
    <cellStyle name="Navadno 9 2 2 3 5" xfId="12414"/>
    <cellStyle name="Navadno 9 2 2 4" xfId="3396"/>
    <cellStyle name="Navadno 9 2 2 4 2" xfId="8584"/>
    <cellStyle name="Navadno 9 2 2 4 3" xfId="12037"/>
    <cellStyle name="Navadno 9 2 2 5" xfId="9265"/>
    <cellStyle name="Navadno 9 2 2 5 2" xfId="7606"/>
    <cellStyle name="Navadno 9 2 2 6" xfId="9136"/>
    <cellStyle name="Navadno 9 2 2 7" xfId="9975"/>
    <cellStyle name="Navadno 9 2 3" xfId="481"/>
    <cellStyle name="Navadno 9 2 3 2" xfId="482"/>
    <cellStyle name="Navadno 9 2 3 2 2" xfId="3397"/>
    <cellStyle name="Navadno 9 2 3 2 2 2" xfId="11860"/>
    <cellStyle name="Navadno 9 2 3 2 2 3" xfId="12309"/>
    <cellStyle name="Navadno 9 2 3 2 3" xfId="12434"/>
    <cellStyle name="Navadno 9 2 3 2 3 2" xfId="8912"/>
    <cellStyle name="Navadno 9 2 3 2 4" xfId="8047"/>
    <cellStyle name="Navadno 9 2 3 2 5" xfId="11726"/>
    <cellStyle name="Navadno 9 2 3 3" xfId="3398"/>
    <cellStyle name="Navadno 9 2 3 3 2" xfId="8116"/>
    <cellStyle name="Navadno 9 2 3 3 3" xfId="7905"/>
    <cellStyle name="Navadno 9 2 3 4" xfId="9270"/>
    <cellStyle name="Navadno 9 2 3 4 2" xfId="8036"/>
    <cellStyle name="Navadno 9 2 3 5" xfId="7627"/>
    <cellStyle name="Navadno 9 2 3 6" xfId="9360"/>
    <cellStyle name="Navadno 9 2 4" xfId="483"/>
    <cellStyle name="Navadno 9 2 4 2" xfId="3399"/>
    <cellStyle name="Navadno 9 2 4 2 2" xfId="12293"/>
    <cellStyle name="Navadno 9 2 4 2 3" xfId="8389"/>
    <cellStyle name="Navadno 9 2 4 3" xfId="9269"/>
    <cellStyle name="Navadno 9 2 4 3 2" xfId="8502"/>
    <cellStyle name="Navadno 9 2 4 4" xfId="9815"/>
    <cellStyle name="Navadno 9 2 4 5" xfId="11789"/>
    <cellStyle name="Navadno 9 2 5" xfId="3400"/>
    <cellStyle name="Navadno 9 2 5 2" xfId="12051"/>
    <cellStyle name="Navadno 9 2 5 3" xfId="9623"/>
    <cellStyle name="Navadno 9 2 6" xfId="9012"/>
    <cellStyle name="Navadno 9 2 6 2" xfId="12207"/>
    <cellStyle name="Navadno 9 2 7" xfId="11926"/>
    <cellStyle name="Navadno 9 2 8" xfId="7912"/>
    <cellStyle name="Navadno 9 2_Podatki o svetilkah" xfId="11706"/>
    <cellStyle name="Navadno 9 3" xfId="484"/>
    <cellStyle name="Navadno 9 3 2" xfId="485"/>
    <cellStyle name="Navadno 9 3 2 2" xfId="486"/>
    <cellStyle name="Navadno 9 3 2 2 2" xfId="487"/>
    <cellStyle name="Navadno 9 3 2 2 2 2" xfId="3401"/>
    <cellStyle name="Navadno 9 3 2 2 2 2 2" xfId="8758"/>
    <cellStyle name="Navadno 9 3 2 2 2 3" xfId="11818"/>
    <cellStyle name="Navadno 9 3 2 2 3" xfId="3402"/>
    <cellStyle name="Navadno 9 3 2 2 3 2" xfId="9548"/>
    <cellStyle name="Navadno 9 3 2 2 3 3" xfId="7937"/>
    <cellStyle name="Navadno 9 3 2 2 4" xfId="8793"/>
    <cellStyle name="Navadno 9 3 2 2 5" xfId="9979"/>
    <cellStyle name="Navadno 9 3 2 3" xfId="488"/>
    <cellStyle name="Navadno 9 3 2 3 2" xfId="3403"/>
    <cellStyle name="Navadno 9 3 2 3 2 2" xfId="8511"/>
    <cellStyle name="Navadno 9 3 2 3 3" xfId="12033"/>
    <cellStyle name="Navadno 9 3 2 4" xfId="3404"/>
    <cellStyle name="Navadno 9 3 2 4 2" xfId="8938"/>
    <cellStyle name="Navadno 9 3 2 4 3" xfId="9702"/>
    <cellStyle name="Navadno 9 3 2 5" xfId="8799"/>
    <cellStyle name="Navadno 9 3 2 6" xfId="9628"/>
    <cellStyle name="Navadno 9 3 3" xfId="489"/>
    <cellStyle name="Navadno 9 3 3 2" xfId="490"/>
    <cellStyle name="Navadno 9 3 3 2 2" xfId="3405"/>
    <cellStyle name="Navadno 9 3 3 2 2 2" xfId="8180"/>
    <cellStyle name="Navadno 9 3 3 2 3" xfId="9298"/>
    <cellStyle name="Navadno 9 3 3 3" xfId="3406"/>
    <cellStyle name="Navadno 9 3 3 3 2" xfId="7965"/>
    <cellStyle name="Navadno 9 3 3 3 3" xfId="8450"/>
    <cellStyle name="Navadno 9 3 3 4" xfId="9581"/>
    <cellStyle name="Navadno 9 3 3 5" xfId="8409"/>
    <cellStyle name="Navadno 9 3 4" xfId="491"/>
    <cellStyle name="Navadno 9 3 4 2" xfId="3407"/>
    <cellStyle name="Navadno 9 3 4 2 2" xfId="9115"/>
    <cellStyle name="Navadno 9 3 4 3" xfId="11731"/>
    <cellStyle name="Navadno 9 3 5" xfId="3408"/>
    <cellStyle name="Navadno 9 3 5 2" xfId="11899"/>
    <cellStyle name="Navadno 9 3 5 3" xfId="8069"/>
    <cellStyle name="Navadno 9 3 6" xfId="9131"/>
    <cellStyle name="Navadno 9 3 7" xfId="8424"/>
    <cellStyle name="Navadno 9 4" xfId="492"/>
    <cellStyle name="Navadno 9 4 2" xfId="493"/>
    <cellStyle name="Navadno 9 4 2 2" xfId="494"/>
    <cellStyle name="Navadno 9 4 2 2 2" xfId="3409"/>
    <cellStyle name="Navadno 9 4 2 2 2 2" xfId="9477"/>
    <cellStyle name="Navadno 9 4 2 2 3" xfId="7653"/>
    <cellStyle name="Navadno 9 4 2 3" xfId="3410"/>
    <cellStyle name="Navadno 9 4 2 3 2" xfId="9912"/>
    <cellStyle name="Navadno 9 4 2 3 3" xfId="9859"/>
    <cellStyle name="Navadno 9 4 2 4" xfId="7623"/>
    <cellStyle name="Navadno 9 4 2 5" xfId="9338"/>
    <cellStyle name="Navadno 9 4 3" xfId="495"/>
    <cellStyle name="Navadno 9 4 3 2" xfId="3411"/>
    <cellStyle name="Navadno 9 4 3 2 2" xfId="8770"/>
    <cellStyle name="Navadno 9 4 3 3" xfId="11752"/>
    <cellStyle name="Navadno 9 4 4" xfId="3412"/>
    <cellStyle name="Navadno 9 4 4 2" xfId="8152"/>
    <cellStyle name="Navadno 9 4 4 3" xfId="9526"/>
    <cellStyle name="Navadno 9 4 5" xfId="9869"/>
    <cellStyle name="Navadno 9 4 6" xfId="9708"/>
    <cellStyle name="Navadno 9 4 7" xfId="12420"/>
    <cellStyle name="Navadno 9 5" xfId="496"/>
    <cellStyle name="Navadno 9 5 2" xfId="497"/>
    <cellStyle name="Navadno 9 5 2 2" xfId="498"/>
    <cellStyle name="Navadno 9 5 2 2 2" xfId="3413"/>
    <cellStyle name="Navadno 9 5 2 2 3" xfId="9223"/>
    <cellStyle name="Navadno 9 5 2 3" xfId="3414"/>
    <cellStyle name="Navadno 9 5 2 4" xfId="11727"/>
    <cellStyle name="Navadno 9 5 3" xfId="499"/>
    <cellStyle name="Navadno 9 5 3 2" xfId="3415"/>
    <cellStyle name="Navadno 9 5 3 2 2" xfId="9686"/>
    <cellStyle name="Navadno 9 5 3 3" xfId="9707"/>
    <cellStyle name="Navadno 9 5 4" xfId="3416"/>
    <cellStyle name="Navadno 9 5 4 2" xfId="9231"/>
    <cellStyle name="Navadno 9 5 5" xfId="8388"/>
    <cellStyle name="Navadno 9 6" xfId="500"/>
    <cellStyle name="Navadno 9 6 2" xfId="501"/>
    <cellStyle name="Navadno 9 6 2 2" xfId="3417"/>
    <cellStyle name="Navadno 9 6 2 3" xfId="12294"/>
    <cellStyle name="Navadno 9 6 3" xfId="3418"/>
    <cellStyle name="Navadno 9 6 4" xfId="8633"/>
    <cellStyle name="Navadno 9 7" xfId="502"/>
    <cellStyle name="Navadno 9 7 2" xfId="3419"/>
    <cellStyle name="Navadno 9 7 2 2" xfId="12078"/>
    <cellStyle name="Navadno 9 7 3" xfId="11770"/>
    <cellStyle name="Navadno 9 8" xfId="3420"/>
    <cellStyle name="Navadno 9 8 2" xfId="5893"/>
    <cellStyle name="Navadno 9 8 3" xfId="12277"/>
    <cellStyle name="Navadno 9 9" xfId="9520"/>
    <cellStyle name="Navadno 9_Podatki o svetilkah" xfId="9630"/>
    <cellStyle name="Navadno 90" xfId="9146"/>
    <cellStyle name="Navadno 90 2" xfId="8176"/>
    <cellStyle name="Navadno 90 3" xfId="8903"/>
    <cellStyle name="Navadno 90 4" xfId="9808"/>
    <cellStyle name="Navadno 91" xfId="7900"/>
    <cellStyle name="Navadno 91 2" xfId="12027"/>
    <cellStyle name="Navadno 91 3" xfId="8113"/>
    <cellStyle name="Navadno 91 4" xfId="12408"/>
    <cellStyle name="Navadno 92" xfId="8829"/>
    <cellStyle name="Navadno 93" xfId="8295"/>
    <cellStyle name="Navadno 94" xfId="9268"/>
    <cellStyle name="Navadno 94 2" xfId="8877"/>
    <cellStyle name="Navadno 95" xfId="12334"/>
    <cellStyle name="Navadno 95 2" xfId="7635"/>
    <cellStyle name="Navadno 95 3" xfId="7770"/>
    <cellStyle name="Navadno 96" xfId="9872"/>
    <cellStyle name="Navadno 96 2" xfId="9017"/>
    <cellStyle name="Navadno 96 3" xfId="8143"/>
    <cellStyle name="Navadno 96 3 2" xfId="12192"/>
    <cellStyle name="Navadno 97" xfId="9130"/>
    <cellStyle name="Navadno 97 2" xfId="7776"/>
    <cellStyle name="Navadno 98" xfId="9267"/>
    <cellStyle name="Navadno 98 2" xfId="8736"/>
    <cellStyle name="Navadno 99" xfId="7646"/>
    <cellStyle name="Navadno 99 2" xfId="9471"/>
    <cellStyle name="Navadno_List1" xfId="5204"/>
    <cellStyle name="Navadno_PAVLIČ POPIS-PZI-RACIONALIZACIJA" xfId="1"/>
    <cellStyle name="Navadno_PAVLIČ POPIS-PZI-RACIONALIZACIJA 2" xfId="783"/>
    <cellStyle name="Neutral" xfId="1500"/>
    <cellStyle name="Neutral 1" xfId="1501"/>
    <cellStyle name="Neutral 2" xfId="1502"/>
    <cellStyle name="Neutral 3" xfId="1503"/>
    <cellStyle name="Neutral 4" xfId="1504"/>
    <cellStyle name="Neutral 5" xfId="1505"/>
    <cellStyle name="Neutral 6" xfId="1506"/>
    <cellStyle name="Neutral 7" xfId="1507"/>
    <cellStyle name="Nevtralno 2" xfId="503"/>
    <cellStyle name="Nevtralno 2 2" xfId="9908"/>
    <cellStyle name="Nevtralno 3" xfId="504"/>
    <cellStyle name="Nevtralno 3 2" xfId="13015"/>
    <cellStyle name="Nevtralno 4" xfId="9377"/>
    <cellStyle name="Normal 11" xfId="1508"/>
    <cellStyle name="Normal 11 2" xfId="1509"/>
    <cellStyle name="Normal 11 3" xfId="1510"/>
    <cellStyle name="Normal 12" xfId="5579"/>
    <cellStyle name="Normal 14" xfId="5580"/>
    <cellStyle name="Normal 2" xfId="505"/>
    <cellStyle name="Normal 2 2" xfId="1511"/>
    <cellStyle name="Normal 2 2 2" xfId="1512"/>
    <cellStyle name="Normal 2 3" xfId="3422"/>
    <cellStyle name="Normal 2 4" xfId="3423"/>
    <cellStyle name="Normal 2 5" xfId="3421"/>
    <cellStyle name="Normal 2 6" xfId="5573"/>
    <cellStyle name="Normal 2 7" xfId="5624"/>
    <cellStyle name="Normal 2 8" xfId="6115"/>
    <cellStyle name="Normal 2 8 2" xfId="6743"/>
    <cellStyle name="Normal 21" xfId="3424"/>
    <cellStyle name="Normal 22" xfId="3425"/>
    <cellStyle name="Normal 23" xfId="3426"/>
    <cellStyle name="Normal 26" xfId="3427"/>
    <cellStyle name="Normal 28" xfId="3428"/>
    <cellStyle name="Normal 3" xfId="1513"/>
    <cellStyle name="Normal 3 2" xfId="1514"/>
    <cellStyle name="Normal 35" xfId="3429"/>
    <cellStyle name="Normal 36" xfId="3430"/>
    <cellStyle name="Normal 37" xfId="3431"/>
    <cellStyle name="Normal 38" xfId="3432"/>
    <cellStyle name="Normal 4" xfId="1515"/>
    <cellStyle name="Normal 41" xfId="3433"/>
    <cellStyle name="Normal 43" xfId="3434"/>
    <cellStyle name="Normal 44" xfId="3435"/>
    <cellStyle name="Normal 45" xfId="3436"/>
    <cellStyle name="Normal 46" xfId="3437"/>
    <cellStyle name="Normal 47" xfId="3438"/>
    <cellStyle name="Normal 48" xfId="3439"/>
    <cellStyle name="Normal 5" xfId="1516"/>
    <cellStyle name="Normal 6" xfId="1517"/>
    <cellStyle name="Normal 7" xfId="2510"/>
    <cellStyle name="Normal_02 Popis Vodovod+Kanalizacija" xfId="1518"/>
    <cellStyle name="Normale 6" xfId="7596"/>
    <cellStyle name="Normale 6 2" xfId="8167"/>
    <cellStyle name="Normale 7" xfId="9780"/>
    <cellStyle name="Note" xfId="1519"/>
    <cellStyle name="Note 1" xfId="1520"/>
    <cellStyle name="Note 1 2" xfId="1521"/>
    <cellStyle name="Note 1 3" xfId="1522"/>
    <cellStyle name="Note 2" xfId="1523"/>
    <cellStyle name="Note 2 2" xfId="1524"/>
    <cellStyle name="Note 2 3" xfId="1525"/>
    <cellStyle name="Note 3" xfId="1526"/>
    <cellStyle name="Note 3 2" xfId="1527"/>
    <cellStyle name="Note 3 3" xfId="1528"/>
    <cellStyle name="Note 4" xfId="1529"/>
    <cellStyle name="Note 4 2" xfId="1530"/>
    <cellStyle name="Note 4 3" xfId="1531"/>
    <cellStyle name="Note 5" xfId="1532"/>
    <cellStyle name="Note 5 2" xfId="1533"/>
    <cellStyle name="Note 5 3" xfId="1534"/>
    <cellStyle name="Note 6" xfId="1535"/>
    <cellStyle name="Note 6 2" xfId="1536"/>
    <cellStyle name="Note 6 3" xfId="1537"/>
    <cellStyle name="Note 7" xfId="1538"/>
    <cellStyle name="Note 8" xfId="1539"/>
    <cellStyle name="Note 9" xfId="1540"/>
    <cellStyle name="Odstotek 10" xfId="9626"/>
    <cellStyle name="Odstotek 10 2" xfId="9412"/>
    <cellStyle name="Odstotek 11" xfId="12217"/>
    <cellStyle name="Odstotek 11 2" xfId="12149"/>
    <cellStyle name="Odstotek 11 2 2" xfId="9580"/>
    <cellStyle name="Odstotek 11 2 2 2" xfId="8188"/>
    <cellStyle name="Odstotek 11 2 3" xfId="9576"/>
    <cellStyle name="Odstotek 11 2 3 2" xfId="9921"/>
    <cellStyle name="Odstotek 11 2 4" xfId="12186"/>
    <cellStyle name="Odstotek 11 3" xfId="12308"/>
    <cellStyle name="Odstotek 11 3 2" xfId="8109"/>
    <cellStyle name="Odstotek 11 4" xfId="11795"/>
    <cellStyle name="Odstotek 11 4 2" xfId="7985"/>
    <cellStyle name="Odstotek 11 5" xfId="8359"/>
    <cellStyle name="Odstotek 12" xfId="9354"/>
    <cellStyle name="Odstotek 12 2" xfId="8369"/>
    <cellStyle name="Odstotek 13" xfId="9454"/>
    <cellStyle name="Odstotek 13 2" xfId="12360"/>
    <cellStyle name="Odstotek 14" xfId="8589"/>
    <cellStyle name="Odstotek 14 2" xfId="8360"/>
    <cellStyle name="Odstotek 15" xfId="9152"/>
    <cellStyle name="Odstotek 15 2" xfId="8619"/>
    <cellStyle name="Odstotek 16" xfId="12113"/>
    <cellStyle name="Odstotek 16 2" xfId="11929"/>
    <cellStyle name="Odstotek 16 3" xfId="8068"/>
    <cellStyle name="Odstotek 17" xfId="8828"/>
    <cellStyle name="Odstotek 18" xfId="8216"/>
    <cellStyle name="Odstotek 2" xfId="506"/>
    <cellStyle name="Odstotek 2 2" xfId="1541"/>
    <cellStyle name="Odstotek 2 2 2" xfId="9439"/>
    <cellStyle name="Odstotek 2 2 3" xfId="12305"/>
    <cellStyle name="Odstotek 2 3" xfId="1542"/>
    <cellStyle name="Odstotek 2 3 2" xfId="3440"/>
    <cellStyle name="Odstotek 2 3 3" xfId="2512"/>
    <cellStyle name="Odstotek 2 3 4" xfId="9739"/>
    <cellStyle name="Odstotek 2 4" xfId="2511"/>
    <cellStyle name="Odstotek 2 4 2" xfId="12081"/>
    <cellStyle name="Odstotek 2 5" xfId="7992"/>
    <cellStyle name="Odstotek 2 6" xfId="7914"/>
    <cellStyle name="Odstotek 3" xfId="507"/>
    <cellStyle name="Odstotek 3 2" xfId="9611"/>
    <cellStyle name="Odstotek 3 3" xfId="9634"/>
    <cellStyle name="Odstotek 4" xfId="3441"/>
    <cellStyle name="Odstotek 4 2" xfId="5567"/>
    <cellStyle name="Odstotek 4 2 2" xfId="11716"/>
    <cellStyle name="Odstotek 4 2 2 2" xfId="8554"/>
    <cellStyle name="Odstotek 4 2 2 2 2" xfId="11879"/>
    <cellStyle name="Odstotek 4 2 2 2 2 2" xfId="8713"/>
    <cellStyle name="Odstotek 4 2 2 2 2 2 2" xfId="8759"/>
    <cellStyle name="Odstotek 4 2 2 2 2 3" xfId="8189"/>
    <cellStyle name="Odstotek 4 2 2 2 2 3 2" xfId="8659"/>
    <cellStyle name="Odstotek 4 2 2 2 2 4" xfId="9687"/>
    <cellStyle name="Odstotek 4 2 2 2 3" xfId="11832"/>
    <cellStyle name="Odstotek 4 2 2 2 3 2" xfId="8767"/>
    <cellStyle name="Odstotek 4 2 2 2 4" xfId="9895"/>
    <cellStyle name="Odstotek 4 2 2 2 4 2" xfId="8749"/>
    <cellStyle name="Odstotek 4 2 2 2 5" xfId="7730"/>
    <cellStyle name="Odstotek 4 2 2 3" xfId="8407"/>
    <cellStyle name="Odstotek 4 2 2 3 2" xfId="11777"/>
    <cellStyle name="Odstotek 4 2 2 3 2 2" xfId="8503"/>
    <cellStyle name="Odstotek 4 2 2 3 3" xfId="8604"/>
    <cellStyle name="Odstotek 4 2 2 3 3 2" xfId="8466"/>
    <cellStyle name="Odstotek 4 2 2 3 4" xfId="9903"/>
    <cellStyle name="Odstotek 4 2 2 4" xfId="9937"/>
    <cellStyle name="Odstotek 4 2 2 4 2" xfId="9437"/>
    <cellStyle name="Odstotek 4 2 2 5" xfId="9449"/>
    <cellStyle name="Odstotek 4 2 2 5 2" xfId="11930"/>
    <cellStyle name="Odstotek 4 2 2 6" xfId="9228"/>
    <cellStyle name="Odstotek 4 2 3" xfId="12346"/>
    <cellStyle name="Odstotek 4 2 3 2" xfId="11829"/>
    <cellStyle name="Odstotek 4 2 3 2 2" xfId="8387"/>
    <cellStyle name="Odstotek 4 2 3 2 2 2" xfId="12024"/>
    <cellStyle name="Odstotek 4 2 3 2 3" xfId="9688"/>
    <cellStyle name="Odstotek 4 2 3 2 3 2" xfId="12318"/>
    <cellStyle name="Odstotek 4 2 3 2 4" xfId="8695"/>
    <cellStyle name="Odstotek 4 2 3 3" xfId="11739"/>
    <cellStyle name="Odstotek 4 2 3 3 2" xfId="12268"/>
    <cellStyle name="Odstotek 4 2 3 4" xfId="12371"/>
    <cellStyle name="Odstotek 4 2 3 4 2" xfId="9698"/>
    <cellStyle name="Odstotek 4 2 3 5" xfId="7726"/>
    <cellStyle name="Odstotek 4 2 4" xfId="11736"/>
    <cellStyle name="Odstotek 4 2 4 2" xfId="11836"/>
    <cellStyle name="Odstotek 4 2 4 2 2" xfId="11734"/>
    <cellStyle name="Odstotek 4 2 4 3" xfId="8600"/>
    <cellStyle name="Odstotek 4 2 4 3 2" xfId="9703"/>
    <cellStyle name="Odstotek 4 2 4 4" xfId="9763"/>
    <cellStyle name="Odstotek 4 2 5" xfId="9151"/>
    <cellStyle name="Odstotek 4 2 5 2" xfId="12102"/>
    <cellStyle name="Odstotek 4 2 6" xfId="9141"/>
    <cellStyle name="Odstotek 4 2 6 2" xfId="12054"/>
    <cellStyle name="Odstotek 4 2 7" xfId="8687"/>
    <cellStyle name="Odstotek 4 2 8" xfId="12191"/>
    <cellStyle name="Odstotek 4 3" xfId="12354"/>
    <cellStyle name="Odstotek 4 3 2" xfId="12381"/>
    <cellStyle name="Odstotek 4 3 2 2" xfId="11909"/>
    <cellStyle name="Odstotek 4 3 2 2 2" xfId="9302"/>
    <cellStyle name="Odstotek 4 3 2 2 2 2" xfId="7704"/>
    <cellStyle name="Odstotek 4 3 2 2 3" xfId="9909"/>
    <cellStyle name="Odstotek 4 3 2 2 3 2" xfId="7936"/>
    <cellStyle name="Odstotek 4 3 2 2 4" xfId="8287"/>
    <cellStyle name="Odstotek 4 3 2 3" xfId="9879"/>
    <cellStyle name="Odstotek 4 3 2 3 2" xfId="9925"/>
    <cellStyle name="Odstotek 4 3 2 4" xfId="11771"/>
    <cellStyle name="Odstotek 4 3 2 4 2" xfId="9806"/>
    <cellStyle name="Odstotek 4 3 2 5" xfId="7640"/>
    <cellStyle name="Odstotek 4 3 3" xfId="12148"/>
    <cellStyle name="Odstotek 4 3 3 2" xfId="9148"/>
    <cellStyle name="Odstotek 4 3 3 2 2" xfId="9685"/>
    <cellStyle name="Odstotek 4 3 3 3" xfId="9266"/>
    <cellStyle name="Odstotek 4 3 3 3 2" xfId="8492"/>
    <cellStyle name="Odstotek 4 3 3 4" xfId="8235"/>
    <cellStyle name="Odstotek 4 3 4" xfId="8599"/>
    <cellStyle name="Odstotek 4 3 4 2" xfId="8771"/>
    <cellStyle name="Odstotek 4 3 5" xfId="7738"/>
    <cellStyle name="Odstotek 4 3 5 2" xfId="8755"/>
    <cellStyle name="Odstotek 4 3 6" xfId="9122"/>
    <cellStyle name="Odstotek 4 3 7" xfId="8654"/>
    <cellStyle name="Odstotek 4 4" xfId="9799"/>
    <cellStyle name="Odstotek 4 4 2" xfId="9129"/>
    <cellStyle name="Odstotek 4 4 2 2" xfId="7751"/>
    <cellStyle name="Odstotek 4 4 2 2 2" xfId="8006"/>
    <cellStyle name="Odstotek 4 4 2 3" xfId="8206"/>
    <cellStyle name="Odstotek 4 4 2 3 2" xfId="11921"/>
    <cellStyle name="Odstotek 4 4 2 4" xfId="7622"/>
    <cellStyle name="Odstotek 4 4 3" xfId="11880"/>
    <cellStyle name="Odstotek 4 4 3 2" xfId="12076"/>
    <cellStyle name="Odstotek 4 4 4" xfId="8136"/>
    <cellStyle name="Odstotek 4 4 4 2" xfId="9434"/>
    <cellStyle name="Odstotek 4 4 5" xfId="8052"/>
    <cellStyle name="Odstotek 4 5" xfId="12355"/>
    <cellStyle name="Odstotek 4 5 2" xfId="11701"/>
    <cellStyle name="Odstotek 4 5 2 2" xfId="7612"/>
    <cellStyle name="Odstotek 4 5 3" xfId="11924"/>
    <cellStyle name="Odstotek 4 5 3 2" xfId="7692"/>
    <cellStyle name="Odstotek 4 5 4" xfId="8790"/>
    <cellStyle name="Odstotek 4 6" xfId="9738"/>
    <cellStyle name="Odstotek 4 6 2" xfId="8283"/>
    <cellStyle name="Odstotek 4 7" xfId="9539"/>
    <cellStyle name="Odstotek 4 7 2" xfId="12123"/>
    <cellStyle name="Odstotek 4 8" xfId="8046"/>
    <cellStyle name="Odstotek 4 9" xfId="8274"/>
    <cellStyle name="Odstotek 5" xfId="7045"/>
    <cellStyle name="Odstotek 5 2" xfId="9533"/>
    <cellStyle name="Odstotek 5 3" xfId="11965"/>
    <cellStyle name="Odstotek 6" xfId="8724"/>
    <cellStyle name="Odstotek 6 2" xfId="9757"/>
    <cellStyle name="Odstotek 7" xfId="11760"/>
    <cellStyle name="Odstotek 7 2" xfId="9694"/>
    <cellStyle name="Odstotek 7 3" xfId="9863"/>
    <cellStyle name="Odstotek 8" xfId="9369"/>
    <cellStyle name="Odstotek 8 2" xfId="9699"/>
    <cellStyle name="Odstotek 8 3" xfId="8590"/>
    <cellStyle name="Odstotek 9" xfId="8419"/>
    <cellStyle name="Odstotek 9 2" xfId="9742"/>
    <cellStyle name="Opomba 2" xfId="508"/>
    <cellStyle name="Opomba 2 2" xfId="7600"/>
    <cellStyle name="Opomba 3" xfId="509"/>
    <cellStyle name="Opomba 3 2" xfId="1543"/>
    <cellStyle name="Opomba 3 3" xfId="1544"/>
    <cellStyle name="Opomba 3 3 2" xfId="3443"/>
    <cellStyle name="Opomba 3 3 3" xfId="3444"/>
    <cellStyle name="Opomba 3 4" xfId="3442"/>
    <cellStyle name="Opomba 3 5" xfId="9379"/>
    <cellStyle name="Opozorilo" xfId="7559" builtinId="11" customBuiltin="1"/>
    <cellStyle name="Opozorilo 2" xfId="510"/>
    <cellStyle name="Opozorilo 2 2" xfId="7775"/>
    <cellStyle name="Output 1" xfId="1545"/>
    <cellStyle name="Output 1 2" xfId="1546"/>
    <cellStyle name="Output 2" xfId="1547"/>
    <cellStyle name="Output 2 2" xfId="1548"/>
    <cellStyle name="Output 3" xfId="1549"/>
    <cellStyle name="Output 3 2" xfId="1550"/>
    <cellStyle name="Output 4" xfId="1551"/>
    <cellStyle name="Output 4 2" xfId="1552"/>
    <cellStyle name="Output 5" xfId="1553"/>
    <cellStyle name="Output 5 2" xfId="1554"/>
    <cellStyle name="Output 6" xfId="1555"/>
    <cellStyle name="Output 6 2" xfId="1556"/>
    <cellStyle name="Pojasnjevalno besedilo" xfId="7560" builtinId="53" customBuiltin="1"/>
    <cellStyle name="Pojasnjevalno besedilo 2" xfId="511"/>
    <cellStyle name="Pojasnjevalno besedilo 2 2" xfId="9584"/>
    <cellStyle name="Pojasnjevalno besedilo 3" xfId="7047"/>
    <cellStyle name="Popis Evo" xfId="512"/>
    <cellStyle name="Popis Evo 2" xfId="1557"/>
    <cellStyle name="Popis Evo 3" xfId="3445"/>
    <cellStyle name="Poudarek1" xfId="7562" builtinId="29" customBuiltin="1"/>
    <cellStyle name="Poudarek1 2" xfId="513"/>
    <cellStyle name="Poudarek1 2 2" xfId="1558"/>
    <cellStyle name="Poudarek1 2 3" xfId="9677"/>
    <cellStyle name="Poudarek1 3" xfId="514"/>
    <cellStyle name="Poudarek1 3 2" xfId="1559"/>
    <cellStyle name="Poudarek1 3 3" xfId="1560"/>
    <cellStyle name="Poudarek1 3 3 2" xfId="3447"/>
    <cellStyle name="Poudarek1 3 3 3" xfId="3448"/>
    <cellStyle name="Poudarek1 3 4" xfId="3446"/>
    <cellStyle name="Poudarek2" xfId="7565" builtinId="33" customBuiltin="1"/>
    <cellStyle name="Poudarek2 2" xfId="515"/>
    <cellStyle name="Poudarek2 2 2" xfId="1561"/>
    <cellStyle name="Poudarek2 2 3" xfId="7995"/>
    <cellStyle name="Poudarek2 3" xfId="516"/>
    <cellStyle name="Poudarek2 3 2" xfId="1562"/>
    <cellStyle name="Poudarek2 3 2 2" xfId="3450"/>
    <cellStyle name="Poudarek2 3 2 3" xfId="3451"/>
    <cellStyle name="Poudarek2 3 3" xfId="3449"/>
    <cellStyle name="Poudarek3" xfId="7568" builtinId="37" customBuiltin="1"/>
    <cellStyle name="Poudarek3 2" xfId="517"/>
    <cellStyle name="Poudarek3 2 2" xfId="1563"/>
    <cellStyle name="Poudarek3 2 3" xfId="9198"/>
    <cellStyle name="Poudarek3 3" xfId="518"/>
    <cellStyle name="Poudarek3 3 2" xfId="1564"/>
    <cellStyle name="Poudarek3 3 3" xfId="1565"/>
    <cellStyle name="Poudarek3 3 3 2" xfId="3453"/>
    <cellStyle name="Poudarek3 3 3 3" xfId="3454"/>
    <cellStyle name="Poudarek3 3 4" xfId="3452"/>
    <cellStyle name="Poudarek4" xfId="7571" builtinId="41" customBuiltin="1"/>
    <cellStyle name="Poudarek4 2" xfId="519"/>
    <cellStyle name="Poudarek4 2 2" xfId="1566"/>
    <cellStyle name="Poudarek4 2 3" xfId="8653"/>
    <cellStyle name="Poudarek5" xfId="7574" builtinId="45" customBuiltin="1"/>
    <cellStyle name="Poudarek5 2" xfId="520"/>
    <cellStyle name="Poudarek5 2 2" xfId="1567"/>
    <cellStyle name="Poudarek5 2 3" xfId="12057"/>
    <cellStyle name="Poudarek6" xfId="7577" builtinId="49" customBuiltin="1"/>
    <cellStyle name="Poudarek6 2" xfId="521"/>
    <cellStyle name="Poudarek6 2 2" xfId="1568"/>
    <cellStyle name="Poudarek6 2 3" xfId="11847"/>
    <cellStyle name="Poudarek6 3" xfId="522"/>
    <cellStyle name="Poudarek6 3 2" xfId="1569"/>
    <cellStyle name="Poudarek6 3 3" xfId="1570"/>
    <cellStyle name="Poudarek6 3 3 2" xfId="3456"/>
    <cellStyle name="Poudarek6 3 3 3" xfId="3457"/>
    <cellStyle name="Poudarek6 3 4" xfId="3455"/>
    <cellStyle name="Povezana celica" xfId="7557" builtinId="24" customBuiltin="1"/>
    <cellStyle name="Povezana celica 2" xfId="523"/>
    <cellStyle name="Povezana celica 2 2" xfId="7805"/>
    <cellStyle name="Povezana celica 3" xfId="524"/>
    <cellStyle name="Preveri celico" xfId="7558" builtinId="23" customBuiltin="1"/>
    <cellStyle name="Preveri celico 2" xfId="525"/>
    <cellStyle name="Preveri celico 2 2" xfId="8948"/>
    <cellStyle name="PRVA VRSTA Element delo 2" xfId="1571"/>
    <cellStyle name="PRVA VRSTA Element delo 2 2" xfId="1572"/>
    <cellStyle name="PRVA VRSTA Element delo 2 3" xfId="1573"/>
    <cellStyle name="PRVA VRSTA Element delo_Kolektor Koling_Unichem Logatec_požar,plin_331" xfId="1574"/>
    <cellStyle name="Računanje" xfId="7556" builtinId="22" customBuiltin="1"/>
    <cellStyle name="Računanje 2" xfId="526"/>
    <cellStyle name="Računanje 2 2" xfId="1575"/>
    <cellStyle name="Računanje 2 3" xfId="8461"/>
    <cellStyle name="Računanje 3" xfId="527"/>
    <cellStyle name="Računanje 3 2" xfId="1576"/>
    <cellStyle name="S14" xfId="3458"/>
    <cellStyle name="S21" xfId="1577"/>
    <cellStyle name="S21 2" xfId="2508"/>
    <cellStyle name="S21 2 2" xfId="3459"/>
    <cellStyle name="S3" xfId="1578"/>
    <cellStyle name="S3 2" xfId="2507"/>
    <cellStyle name="S3 2 2" xfId="3460"/>
    <cellStyle name="S3 3" xfId="3461"/>
    <cellStyle name="S3 3 2" xfId="3462"/>
    <cellStyle name="Skupaj" xfId="1579"/>
    <cellStyle name="Skupaj 1" xfId="1580"/>
    <cellStyle name="Skupaj 1 2" xfId="13631"/>
    <cellStyle name="Skupaj 2" xfId="1581"/>
    <cellStyle name="Skupaj 2 2" xfId="13632"/>
    <cellStyle name="Skupaj 3" xfId="1582"/>
    <cellStyle name="Skupaj 3 2" xfId="13633"/>
    <cellStyle name="Skupaj 4" xfId="1583"/>
    <cellStyle name="Skupaj 4 2" xfId="13634"/>
    <cellStyle name="Skupaj 5" xfId="1584"/>
    <cellStyle name="Skupaj 5 2" xfId="13635"/>
    <cellStyle name="Skupaj 6" xfId="1585"/>
    <cellStyle name="Skupaj 6 2" xfId="13636"/>
    <cellStyle name="Skupaj 7" xfId="13630"/>
    <cellStyle name="Slabo" xfId="7553" builtinId="27" customBuiltin="1"/>
    <cellStyle name="Slabo 2" xfId="528"/>
    <cellStyle name="Slabo 2 2" xfId="1586"/>
    <cellStyle name="Slabo 2 3" xfId="8902"/>
    <cellStyle name="Slabo 3" xfId="529"/>
    <cellStyle name="Slabo 3 2" xfId="1587"/>
    <cellStyle name="Slabo 3 3" xfId="1588"/>
    <cellStyle name="Slabo 3 3 2" xfId="3464"/>
    <cellStyle name="Slabo 3 3 3" xfId="3465"/>
    <cellStyle name="Slabo 3 4" xfId="3463"/>
    <cellStyle name="Slog 1" xfId="530"/>
    <cellStyle name="Slog 1 2" xfId="1589"/>
    <cellStyle name="Slog 1 3" xfId="1590"/>
    <cellStyle name="Slog 1 4" xfId="1591"/>
    <cellStyle name="Slog 1 4 2" xfId="3467"/>
    <cellStyle name="Slog 1 4 3" xfId="3468"/>
    <cellStyle name="Slog 1 5" xfId="3466"/>
    <cellStyle name="Standard_QT  KLL" xfId="8416"/>
    <cellStyle name="Style 1" xfId="1592"/>
    <cellStyle name="TableStyleLight1" xfId="1593"/>
    <cellStyle name="TableStyleLight1 2" xfId="3469"/>
    <cellStyle name="TableStyleLight1 2 2" xfId="3470"/>
    <cellStyle name="TableStyleLight1 2 2 2" xfId="6118"/>
    <cellStyle name="Title 1" xfId="1594"/>
    <cellStyle name="Title 2" xfId="1595"/>
    <cellStyle name="Title 3" xfId="1596"/>
    <cellStyle name="Title 4" xfId="1597"/>
    <cellStyle name="Title 5" xfId="1598"/>
    <cellStyle name="Title 6" xfId="1599"/>
    <cellStyle name="Total" xfId="1600"/>
    <cellStyle name="Total 1" xfId="1601"/>
    <cellStyle name="Total 2" xfId="1602"/>
    <cellStyle name="Total 3" xfId="1603"/>
    <cellStyle name="Total 4" xfId="1604"/>
    <cellStyle name="Total 5" xfId="1605"/>
    <cellStyle name="Total 6" xfId="1606"/>
    <cellStyle name="Total 7" xfId="1607"/>
    <cellStyle name="Valuta 10" xfId="531"/>
    <cellStyle name="Valuta 10 10" xfId="8386"/>
    <cellStyle name="Valuta 10 2" xfId="532"/>
    <cellStyle name="Valuta 10 2 2" xfId="1608"/>
    <cellStyle name="Valuta 10 2 3" xfId="1609"/>
    <cellStyle name="Valuta 10 2 3 2" xfId="3473"/>
    <cellStyle name="Valuta 10 2 4" xfId="1610"/>
    <cellStyle name="Valuta 10 2 5" xfId="3474"/>
    <cellStyle name="Valuta 10 2 5 2" xfId="3475"/>
    <cellStyle name="Valuta 10 2 6" xfId="3476"/>
    <cellStyle name="Valuta 10 2 7" xfId="3472"/>
    <cellStyle name="Valuta 10 2 8" xfId="9659"/>
    <cellStyle name="Valuta 10 3" xfId="533"/>
    <cellStyle name="Valuta 10 3 2" xfId="1611"/>
    <cellStyle name="Valuta 10 3 3" xfId="1612"/>
    <cellStyle name="Valuta 10 3 3 2" xfId="3478"/>
    <cellStyle name="Valuta 10 3 4" xfId="1613"/>
    <cellStyle name="Valuta 10 3 5" xfId="3479"/>
    <cellStyle name="Valuta 10 3 5 2" xfId="3480"/>
    <cellStyle name="Valuta 10 3 6" xfId="3481"/>
    <cellStyle name="Valuta 10 3 7" xfId="3477"/>
    <cellStyle name="Valuta 10 4" xfId="1614"/>
    <cellStyle name="Valuta 10 4 2" xfId="3483"/>
    <cellStyle name="Valuta 10 4 3" xfId="3484"/>
    <cellStyle name="Valuta 10 4 4" xfId="3482"/>
    <cellStyle name="Valuta 10 4 5" xfId="19468"/>
    <cellStyle name="Valuta 10 5" xfId="1615"/>
    <cellStyle name="Valuta 10 5 2" xfId="3485"/>
    <cellStyle name="Valuta 10 6" xfId="1616"/>
    <cellStyle name="Valuta 10 7" xfId="3486"/>
    <cellStyle name="Valuta 10 7 2" xfId="3487"/>
    <cellStyle name="Valuta 10 8" xfId="3488"/>
    <cellStyle name="Valuta 10 9" xfId="3471"/>
    <cellStyle name="Valuta 11" xfId="12218"/>
    <cellStyle name="Valuta 11 2" xfId="534"/>
    <cellStyle name="Valuta 11 2 2" xfId="1617"/>
    <cellStyle name="Valuta 11 2 3" xfId="1618"/>
    <cellStyle name="Valuta 11 2 3 2" xfId="3490"/>
    <cellStyle name="Valuta 11 2 4" xfId="1619"/>
    <cellStyle name="Valuta 11 2 5" xfId="3491"/>
    <cellStyle name="Valuta 11 2 5 2" xfId="3492"/>
    <cellStyle name="Valuta 11 2 6" xfId="3493"/>
    <cellStyle name="Valuta 11 2 7" xfId="3489"/>
    <cellStyle name="Valuta 11 3" xfId="535"/>
    <cellStyle name="Valuta 11 3 2" xfId="1620"/>
    <cellStyle name="Valuta 11 3 3" xfId="1621"/>
    <cellStyle name="Valuta 11 3 3 2" xfId="3495"/>
    <cellStyle name="Valuta 11 3 4" xfId="1622"/>
    <cellStyle name="Valuta 11 3 5" xfId="3496"/>
    <cellStyle name="Valuta 11 3 5 2" xfId="3497"/>
    <cellStyle name="Valuta 11 3 6" xfId="3498"/>
    <cellStyle name="Valuta 11 3 7" xfId="3494"/>
    <cellStyle name="Valuta 12" xfId="12050"/>
    <cellStyle name="Valuta 12 2" xfId="536"/>
    <cellStyle name="Valuta 12 2 2" xfId="1623"/>
    <cellStyle name="Valuta 12 2 3" xfId="1624"/>
    <cellStyle name="Valuta 12 2 3 2" xfId="3500"/>
    <cellStyle name="Valuta 12 2 4" xfId="1625"/>
    <cellStyle name="Valuta 12 2 5" xfId="3501"/>
    <cellStyle name="Valuta 12 2 5 2" xfId="3502"/>
    <cellStyle name="Valuta 12 2 6" xfId="3503"/>
    <cellStyle name="Valuta 12 2 7" xfId="3499"/>
    <cellStyle name="Valuta 12 3" xfId="537"/>
    <cellStyle name="Valuta 12 3 2" xfId="1626"/>
    <cellStyle name="Valuta 12 3 3" xfId="1627"/>
    <cellStyle name="Valuta 12 3 3 2" xfId="3505"/>
    <cellStyle name="Valuta 12 3 4" xfId="1628"/>
    <cellStyle name="Valuta 12 3 5" xfId="3506"/>
    <cellStyle name="Valuta 12 3 5 2" xfId="3507"/>
    <cellStyle name="Valuta 12 3 6" xfId="3508"/>
    <cellStyle name="Valuta 12 3 7" xfId="3504"/>
    <cellStyle name="Valuta 13" xfId="9378"/>
    <cellStyle name="Valuta 13 2" xfId="538"/>
    <cellStyle name="Valuta 13 2 2" xfId="1629"/>
    <cellStyle name="Valuta 13 2 3" xfId="1630"/>
    <cellStyle name="Valuta 13 2 3 2" xfId="3510"/>
    <cellStyle name="Valuta 13 2 4" xfId="1631"/>
    <cellStyle name="Valuta 13 2 5" xfId="3511"/>
    <cellStyle name="Valuta 13 2 5 2" xfId="3512"/>
    <cellStyle name="Valuta 13 2 6" xfId="3513"/>
    <cellStyle name="Valuta 13 2 7" xfId="3509"/>
    <cellStyle name="Valuta 13 3" xfId="539"/>
    <cellStyle name="Valuta 13 3 2" xfId="1632"/>
    <cellStyle name="Valuta 13 3 3" xfId="1633"/>
    <cellStyle name="Valuta 13 3 3 2" xfId="3515"/>
    <cellStyle name="Valuta 13 3 4" xfId="1634"/>
    <cellStyle name="Valuta 13 3 5" xfId="3516"/>
    <cellStyle name="Valuta 13 3 5 2" xfId="3517"/>
    <cellStyle name="Valuta 13 3 6" xfId="3518"/>
    <cellStyle name="Valuta 13 3 7" xfId="3514"/>
    <cellStyle name="Valuta 13 4" xfId="13014"/>
    <cellStyle name="Valuta 13 4 2" xfId="18952"/>
    <cellStyle name="Valuta 13 5" xfId="16251"/>
    <cellStyle name="Valuta 15" xfId="3"/>
    <cellStyle name="Valuta 15 2" xfId="785"/>
    <cellStyle name="Valuta 15 2 2" xfId="1635"/>
    <cellStyle name="Valuta 15 2 3" xfId="3521"/>
    <cellStyle name="Valuta 15 2 4" xfId="3522"/>
    <cellStyle name="Valuta 15 2 5" xfId="3520"/>
    <cellStyle name="Valuta 15 2 6" xfId="7054"/>
    <cellStyle name="Valuta 15 3" xfId="1636"/>
    <cellStyle name="Valuta 15 3 2" xfId="3523"/>
    <cellStyle name="Valuta 15 4" xfId="1637"/>
    <cellStyle name="Valuta 15 4 2" xfId="7055"/>
    <cellStyle name="Valuta 15 4 3" xfId="19469"/>
    <cellStyle name="Valuta 15 5" xfId="3524"/>
    <cellStyle name="Valuta 15 5 2" xfId="3525"/>
    <cellStyle name="Valuta 15 6" xfId="3526"/>
    <cellStyle name="Valuta 15 7" xfId="3519"/>
    <cellStyle name="Valuta 15 8" xfId="19472"/>
    <cellStyle name="Valuta 15_ogr hl" xfId="1638"/>
    <cellStyle name="Valuta 19" xfId="540"/>
    <cellStyle name="Valuta 19 2" xfId="1639"/>
    <cellStyle name="Valuta 19 3" xfId="1640"/>
    <cellStyle name="Valuta 19 3 2" xfId="3528"/>
    <cellStyle name="Valuta 19 4" xfId="1641"/>
    <cellStyle name="Valuta 19 5" xfId="3529"/>
    <cellStyle name="Valuta 19 5 2" xfId="3530"/>
    <cellStyle name="Valuta 19 6" xfId="3531"/>
    <cellStyle name="Valuta 19 7" xfId="3527"/>
    <cellStyle name="Valuta 2" xfId="541"/>
    <cellStyle name="Valuta 2 1" xfId="1642"/>
    <cellStyle name="Valuta 2 10" xfId="3533"/>
    <cellStyle name="Valuta 2 11" xfId="3532"/>
    <cellStyle name="Valuta 2 12" xfId="11907"/>
    <cellStyle name="Valuta 2 2" xfId="542"/>
    <cellStyle name="Valuta 2 2 2" xfId="1643"/>
    <cellStyle name="Valuta 2 2 2 2" xfId="1644"/>
    <cellStyle name="Valuta 2 2 2 3" xfId="1645"/>
    <cellStyle name="Valuta 2 2 2 4" xfId="3535"/>
    <cellStyle name="Valuta 2 2 2 5" xfId="9261"/>
    <cellStyle name="Valuta 2 2 3" xfId="1646"/>
    <cellStyle name="Valuta 2 2 4" xfId="1647"/>
    <cellStyle name="Valuta 2 2 4 2" xfId="3536"/>
    <cellStyle name="Valuta 2 2 5" xfId="1648"/>
    <cellStyle name="Valuta 2 2 6" xfId="3537"/>
    <cellStyle name="Valuta 2 2 6 2" xfId="3538"/>
    <cellStyle name="Valuta 2 2 7" xfId="3539"/>
    <cellStyle name="Valuta 2 2 8" xfId="3534"/>
    <cellStyle name="Valuta 2 2 9" xfId="11876"/>
    <cellStyle name="Valuta 2 3" xfId="543"/>
    <cellStyle name="Valuta 2 3 2" xfId="1649"/>
    <cellStyle name="Valuta 2 3 3" xfId="1650"/>
    <cellStyle name="Valuta 2 3 4" xfId="1651"/>
    <cellStyle name="Valuta 2 3 4 2" xfId="3541"/>
    <cellStyle name="Valuta 2 3 5" xfId="1652"/>
    <cellStyle name="Valuta 2 3 6" xfId="3542"/>
    <cellStyle name="Valuta 2 3 6 2" xfId="3543"/>
    <cellStyle name="Valuta 2 3 7" xfId="3544"/>
    <cellStyle name="Valuta 2 3 8" xfId="3540"/>
    <cellStyle name="Valuta 2 3 9" xfId="12431"/>
    <cellStyle name="Valuta 2 4" xfId="1653"/>
    <cellStyle name="Valuta 2 5" xfId="1654"/>
    <cellStyle name="Valuta 2 6" xfId="1655"/>
    <cellStyle name="Valuta 2 7" xfId="1656"/>
    <cellStyle name="Valuta 2 7 2" xfId="1657"/>
    <cellStyle name="Valuta 2 7 3" xfId="1658"/>
    <cellStyle name="Valuta 2 7 4" xfId="3545"/>
    <cellStyle name="Valuta 2 8" xfId="1659"/>
    <cellStyle name="Valuta 2 9" xfId="1660"/>
    <cellStyle name="Valuta 3" xfId="6113"/>
    <cellStyle name="Valuta 3 10" xfId="10413"/>
    <cellStyle name="Valuta 3 10 2" xfId="16902"/>
    <cellStyle name="Valuta 3 11" xfId="8427"/>
    <cellStyle name="Valuta 3 12" xfId="14250"/>
    <cellStyle name="Valuta 3 2" xfId="544"/>
    <cellStyle name="Valuta 3 2 2" xfId="1661"/>
    <cellStyle name="Valuta 3 2 3" xfId="1662"/>
    <cellStyle name="Valuta 3 2 3 2" xfId="3547"/>
    <cellStyle name="Valuta 3 2 4" xfId="1663"/>
    <cellStyle name="Valuta 3 2 5" xfId="3548"/>
    <cellStyle name="Valuta 3 2 5 2" xfId="3549"/>
    <cellStyle name="Valuta 3 2 6" xfId="3550"/>
    <cellStyle name="Valuta 3 2 7" xfId="3546"/>
    <cellStyle name="Valuta 3 2 8" xfId="8825"/>
    <cellStyle name="Valuta 3 3" xfId="545"/>
    <cellStyle name="Valuta 3 3 2" xfId="1664"/>
    <cellStyle name="Valuta 3 3 3" xfId="1665"/>
    <cellStyle name="Valuta 3 3 3 2" xfId="3552"/>
    <cellStyle name="Valuta 3 3 4" xfId="1666"/>
    <cellStyle name="Valuta 3 3 5" xfId="3553"/>
    <cellStyle name="Valuta 3 3 5 2" xfId="3554"/>
    <cellStyle name="Valuta 3 3 6" xfId="3555"/>
    <cellStyle name="Valuta 3 3 7" xfId="3551"/>
    <cellStyle name="Valuta 3 4" xfId="546"/>
    <cellStyle name="Valuta 3 4 2" xfId="1667"/>
    <cellStyle name="Valuta 3 4 3" xfId="1668"/>
    <cellStyle name="Valuta 3 4 3 2" xfId="3557"/>
    <cellStyle name="Valuta 3 4 4" xfId="1669"/>
    <cellStyle name="Valuta 3 4 5" xfId="3558"/>
    <cellStyle name="Valuta 3 4 5 2" xfId="3559"/>
    <cellStyle name="Valuta 3 4 6" xfId="3560"/>
    <cellStyle name="Valuta 3 4 7" xfId="3556"/>
    <cellStyle name="Valuta 3 5" xfId="547"/>
    <cellStyle name="Valuta 3 5 2" xfId="1670"/>
    <cellStyle name="Valuta 3 5 3" xfId="1671"/>
    <cellStyle name="Valuta 3 5 3 2" xfId="3562"/>
    <cellStyle name="Valuta 3 5 4" xfId="1672"/>
    <cellStyle name="Valuta 3 5 5" xfId="3563"/>
    <cellStyle name="Valuta 3 5 5 2" xfId="3564"/>
    <cellStyle name="Valuta 3 5 6" xfId="3565"/>
    <cellStyle name="Valuta 3 5 7" xfId="3561"/>
    <cellStyle name="Valuta 3 6" xfId="548"/>
    <cellStyle name="Valuta 3 6 2" xfId="1673"/>
    <cellStyle name="Valuta 3 6 3" xfId="1674"/>
    <cellStyle name="Valuta 3 6 3 2" xfId="3567"/>
    <cellStyle name="Valuta 3 6 4" xfId="1675"/>
    <cellStyle name="Valuta 3 6 5" xfId="3568"/>
    <cellStyle name="Valuta 3 6 5 2" xfId="3569"/>
    <cellStyle name="Valuta 3 6 6" xfId="3570"/>
    <cellStyle name="Valuta 3 6 7" xfId="3566"/>
    <cellStyle name="Valuta 3 7" xfId="549"/>
    <cellStyle name="Valuta 3 7 2" xfId="1676"/>
    <cellStyle name="Valuta 3 7 3" xfId="1677"/>
    <cellStyle name="Valuta 3 7 3 2" xfId="3572"/>
    <cellStyle name="Valuta 3 7 4" xfId="1678"/>
    <cellStyle name="Valuta 3 7 5" xfId="3573"/>
    <cellStyle name="Valuta 3 7 5 2" xfId="3574"/>
    <cellStyle name="Valuta 3 7 6" xfId="3575"/>
    <cellStyle name="Valuta 3 7 7" xfId="3571"/>
    <cellStyle name="Valuta 3 8" xfId="550"/>
    <cellStyle name="Valuta 3 8 2" xfId="1679"/>
    <cellStyle name="Valuta 3 8 3" xfId="1680"/>
    <cellStyle name="Valuta 3 8 3 2" xfId="3577"/>
    <cellStyle name="Valuta 3 8 4" xfId="1681"/>
    <cellStyle name="Valuta 3 8 5" xfId="3578"/>
    <cellStyle name="Valuta 3 8 5 2" xfId="3579"/>
    <cellStyle name="Valuta 3 8 6" xfId="3580"/>
    <cellStyle name="Valuta 3 8 7" xfId="3576"/>
    <cellStyle name="Valuta 3 9" xfId="6733"/>
    <cellStyle name="Valuta 3 9 2" xfId="11020"/>
    <cellStyle name="Valuta 3 9 2 2" xfId="17508"/>
    <cellStyle name="Valuta 3 9 3" xfId="14855"/>
    <cellStyle name="Valuta 4" xfId="7111"/>
    <cellStyle name="Valuta 4 2" xfId="11385"/>
    <cellStyle name="Valuta 4 2 2" xfId="12396"/>
    <cellStyle name="Valuta 4 2 3" xfId="17864"/>
    <cellStyle name="Valuta 4 3" xfId="9375"/>
    <cellStyle name="Valuta 4 4" xfId="15208"/>
    <cellStyle name="Valuta 5" xfId="7112"/>
    <cellStyle name="Valuta 5 2" xfId="11386"/>
    <cellStyle name="Valuta 5 2 2" xfId="11788"/>
    <cellStyle name="Valuta 5 2 3" xfId="17865"/>
    <cellStyle name="Valuta 5 3" xfId="9985"/>
    <cellStyle name="Valuta 5 4" xfId="15209"/>
    <cellStyle name="Valuta 6" xfId="7110"/>
    <cellStyle name="Valuta 6 2" xfId="11384"/>
    <cellStyle name="Valuta 6 2 2" xfId="8067"/>
    <cellStyle name="Valuta 6 2 3" xfId="17863"/>
    <cellStyle name="Valuta 6 3" xfId="8030"/>
    <cellStyle name="Valuta 6 4" xfId="15207"/>
    <cellStyle name="Valuta 7" xfId="11767"/>
    <cellStyle name="Valuta 7 2" xfId="9554"/>
    <cellStyle name="Valuta 7 3" xfId="11759"/>
    <cellStyle name="Valuta 7 4" xfId="18174"/>
    <cellStyle name="Valuta 8" xfId="12435"/>
    <cellStyle name="Valuta 8 2" xfId="9499"/>
    <cellStyle name="Valuta 8 3" xfId="11732"/>
    <cellStyle name="Valuta 8 4" xfId="18375"/>
    <cellStyle name="Valuta 9" xfId="8533"/>
    <cellStyle name="Valuta 9 2" xfId="8153"/>
    <cellStyle name="Valuta 9 3" xfId="9557"/>
    <cellStyle name="Valuta 9 4" xfId="15950"/>
    <cellStyle name="Vejica [0] 2" xfId="551"/>
    <cellStyle name="Vejica [0] 2 2" xfId="1682"/>
    <cellStyle name="Vejica [0] 2 2 2" xfId="8449"/>
    <cellStyle name="Vejica [0] 2 2 3" xfId="9635"/>
    <cellStyle name="Vejica [0] 2 3" xfId="1683"/>
    <cellStyle name="Vejica [0] 2 3 2" xfId="9575"/>
    <cellStyle name="Vejica [0] 2 4" xfId="1684"/>
    <cellStyle name="Vejica [0] 2 5" xfId="3582"/>
    <cellStyle name="Vejica [0] 2 6" xfId="3581"/>
    <cellStyle name="Vejica [0] 2 7" xfId="7546"/>
    <cellStyle name="Vejica [0] 2 8" xfId="8226"/>
    <cellStyle name="Vejica 10" xfId="552"/>
    <cellStyle name="Vejica 10 10" xfId="8031"/>
    <cellStyle name="Vejica 10 10 2" xfId="15714"/>
    <cellStyle name="Vejica 10 11" xfId="12724"/>
    <cellStyle name="Vejica 10 11 2" xfId="18663"/>
    <cellStyle name="Vejica 10 2" xfId="553"/>
    <cellStyle name="Vejica 10 2 2" xfId="1685"/>
    <cellStyle name="Vejica 10 2 2 2" xfId="12002"/>
    <cellStyle name="Vejica 10 2 2 2 2" xfId="18245"/>
    <cellStyle name="Vejica 10 2 2 3" xfId="13131"/>
    <cellStyle name="Vejica 10 2 2 3 2" xfId="19066"/>
    <cellStyle name="Vejica 10 2 3" xfId="1686"/>
    <cellStyle name="Vejica 10 2 3 2" xfId="3585"/>
    <cellStyle name="Vejica 10 2 3 3" xfId="12253"/>
    <cellStyle name="Vejica 10 2 3 3 2" xfId="18326"/>
    <cellStyle name="Vejica 10 2 3 4" xfId="13483"/>
    <cellStyle name="Vejica 10 2 3 4 2" xfId="19418"/>
    <cellStyle name="Vejica 10 2 4" xfId="1687"/>
    <cellStyle name="Vejica 10 2 4 2" xfId="8883"/>
    <cellStyle name="Vejica 10 2 4 2 2" xfId="16046"/>
    <cellStyle name="Vejica 10 2 4 3" xfId="12609"/>
    <cellStyle name="Vejica 10 2 4 3 2" xfId="18548"/>
    <cellStyle name="Vejica 10 2 5" xfId="3586"/>
    <cellStyle name="Vejica 10 2 5 2" xfId="3587"/>
    <cellStyle name="Vejica 10 2 6" xfId="3588"/>
    <cellStyle name="Vejica 10 2 7" xfId="3584"/>
    <cellStyle name="Vejica 10 2 8" xfId="8512"/>
    <cellStyle name="Vejica 10 2 8 2" xfId="15939"/>
    <cellStyle name="Vejica 10 2 9" xfId="12813"/>
    <cellStyle name="Vejica 10 2 9 2" xfId="18751"/>
    <cellStyle name="Vejica 10 3" xfId="554"/>
    <cellStyle name="Vejica 10 3 2" xfId="1688"/>
    <cellStyle name="Vejica 10 3 3" xfId="1689"/>
    <cellStyle name="Vejica 10 3 3 2" xfId="3590"/>
    <cellStyle name="Vejica 10 3 4" xfId="1690"/>
    <cellStyle name="Vejica 10 3 5" xfId="3591"/>
    <cellStyle name="Vejica 10 3 5 2" xfId="3592"/>
    <cellStyle name="Vejica 10 3 6" xfId="3593"/>
    <cellStyle name="Vejica 10 3 7" xfId="3589"/>
    <cellStyle name="Vejica 10 3 8" xfId="9026"/>
    <cellStyle name="Vejica 10 3 8 2" xfId="16117"/>
    <cellStyle name="Vejica 10 3 9" xfId="12814"/>
    <cellStyle name="Vejica 10 3 9 2" xfId="18752"/>
    <cellStyle name="Vejica 10 4" xfId="795"/>
    <cellStyle name="Vejica 10 4 2" xfId="3595"/>
    <cellStyle name="Vejica 10 4 3" xfId="3596"/>
    <cellStyle name="Vejica 10 4 4" xfId="3594"/>
    <cellStyle name="Vejica 10 4 5" xfId="8621"/>
    <cellStyle name="Vejica 10 4 5 2" xfId="15981"/>
    <cellStyle name="Vejica 10 4 6" xfId="13489"/>
    <cellStyle name="Vejica 10 4 6 2" xfId="19424"/>
    <cellStyle name="Vejica 10 5" xfId="1691"/>
    <cellStyle name="Vejica 10 5 2" xfId="3597"/>
    <cellStyle name="Vejica 10 6" xfId="1692"/>
    <cellStyle name="Vejica 10 7" xfId="3598"/>
    <cellStyle name="Vejica 10 7 2" xfId="3599"/>
    <cellStyle name="Vejica 10 8" xfId="3600"/>
    <cellStyle name="Vejica 10 9" xfId="3583"/>
    <cellStyle name="Vejica 100" xfId="9719"/>
    <cellStyle name="Vejica 100 2" xfId="8087"/>
    <cellStyle name="Vejica 100 2 2" xfId="12843"/>
    <cellStyle name="Vejica 100 2 2 2" xfId="18781"/>
    <cellStyle name="Vejica 100 2 3" xfId="15727"/>
    <cellStyle name="Vejica 100 3" xfId="8110"/>
    <cellStyle name="Vejica 100 3 2" xfId="13482"/>
    <cellStyle name="Vejica 100 3 2 2" xfId="19417"/>
    <cellStyle name="Vejica 100 3 3" xfId="15737"/>
    <cellStyle name="Vejica 100 4" xfId="8990"/>
    <cellStyle name="Vejica 100 4 2" xfId="13093"/>
    <cellStyle name="Vejica 100 4 2 2" xfId="19028"/>
    <cellStyle name="Vejica 100 4 3" xfId="16106"/>
    <cellStyle name="Vejica 100 5" xfId="12596"/>
    <cellStyle name="Vejica 100 5 2" xfId="18535"/>
    <cellStyle name="Vejica 100 6" xfId="16377"/>
    <cellStyle name="Vejica 101" xfId="8572"/>
    <cellStyle name="Vejica 101 2" xfId="8616"/>
    <cellStyle name="Vejica 101 2 2" xfId="13069"/>
    <cellStyle name="Vejica 101 2 2 2" xfId="19004"/>
    <cellStyle name="Vejica 101 2 3" xfId="15980"/>
    <cellStyle name="Vejica 101 3" xfId="8594"/>
    <cellStyle name="Vejica 101 3 2" xfId="13456"/>
    <cellStyle name="Vejica 101 3 2 2" xfId="19391"/>
    <cellStyle name="Vejica 101 3 3" xfId="15969"/>
    <cellStyle name="Vejica 101 4" xfId="9561"/>
    <cellStyle name="Vejica 101 4 2" xfId="13137"/>
    <cellStyle name="Vejica 101 4 2 2" xfId="19072"/>
    <cellStyle name="Vejica 101 4 3" xfId="16327"/>
    <cellStyle name="Vejica 101 5" xfId="12812"/>
    <cellStyle name="Vejica 101 5 2" xfId="18750"/>
    <cellStyle name="Vejica 101 6" xfId="15962"/>
    <cellStyle name="Vejica 102" xfId="8480"/>
    <cellStyle name="Vejica 102 2" xfId="7676"/>
    <cellStyle name="Vejica 102 2 2" xfId="13154"/>
    <cellStyle name="Vejica 102 2 2 2" xfId="19089"/>
    <cellStyle name="Vejica 102 2 3" xfId="15542"/>
    <cellStyle name="Vejica 102 3" xfId="9544"/>
    <cellStyle name="Vejica 102 3 2" xfId="13424"/>
    <cellStyle name="Vejica 102 3 2 2" xfId="19359"/>
    <cellStyle name="Vejica 102 3 3" xfId="16319"/>
    <cellStyle name="Vejica 102 4" xfId="9424"/>
    <cellStyle name="Vejica 102 4 2" xfId="13135"/>
    <cellStyle name="Vejica 102 4 2 2" xfId="19070"/>
    <cellStyle name="Vejica 102 4 3" xfId="16269"/>
    <cellStyle name="Vejica 102 5" xfId="12811"/>
    <cellStyle name="Vejica 102 5 2" xfId="18749"/>
    <cellStyle name="Vejica 102 6" xfId="15920"/>
    <cellStyle name="Vejica 103" xfId="9807"/>
    <cellStyle name="Vejica 103 2" xfId="7675"/>
    <cellStyle name="Vejica 103 2 2" xfId="13155"/>
    <cellStyle name="Vejica 103 2 2 2" xfId="19090"/>
    <cellStyle name="Vejica 103 2 3" xfId="15541"/>
    <cellStyle name="Vejica 103 3" xfId="7778"/>
    <cellStyle name="Vejica 103 3 2" xfId="13488"/>
    <cellStyle name="Vejica 103 3 2 2" xfId="19423"/>
    <cellStyle name="Vejica 103 3 3" xfId="15563"/>
    <cellStyle name="Vejica 103 4" xfId="12301"/>
    <cellStyle name="Vejica 103 4 2" xfId="13122"/>
    <cellStyle name="Vejica 103 4 2 2" xfId="19057"/>
    <cellStyle name="Vejica 103 4 3" xfId="18342"/>
    <cellStyle name="Vejica 103 5" xfId="12595"/>
    <cellStyle name="Vejica 103 5 2" xfId="18534"/>
    <cellStyle name="Vejica 103 6" xfId="16418"/>
    <cellStyle name="Vejica 104" xfId="12424"/>
    <cellStyle name="Vejica 104 2" xfId="7674"/>
    <cellStyle name="Vejica 104 2 2" xfId="13156"/>
    <cellStyle name="Vejica 104 2 2 2" xfId="19091"/>
    <cellStyle name="Vejica 104 2 3" xfId="15540"/>
    <cellStyle name="Vejica 104 3" xfId="7670"/>
    <cellStyle name="Vejica 104 3 2" xfId="13352"/>
    <cellStyle name="Vejica 104 3 2 2" xfId="19287"/>
    <cellStyle name="Vejica 104 3 3" xfId="15536"/>
    <cellStyle name="Vejica 104 4" xfId="8578"/>
    <cellStyle name="Vejica 104 4 2" xfId="13096"/>
    <cellStyle name="Vejica 104 4 2 2" xfId="19031"/>
    <cellStyle name="Vejica 104 4 3" xfId="15965"/>
    <cellStyle name="Vejica 104 5" xfId="12810"/>
    <cellStyle name="Vejica 104 5 2" xfId="18748"/>
    <cellStyle name="Vejica 104 6" xfId="18373"/>
    <cellStyle name="Vejica 105" xfId="12226"/>
    <cellStyle name="Vejica 105 2" xfId="8210"/>
    <cellStyle name="Vejica 105 2 2" xfId="13157"/>
    <cellStyle name="Vejica 105 2 2 2" xfId="19092"/>
    <cellStyle name="Vejica 105 2 3" xfId="15783"/>
    <cellStyle name="Vejica 105 3" xfId="9485"/>
    <cellStyle name="Vejica 105 3 2" xfId="13448"/>
    <cellStyle name="Vejica 105 3 2 2" xfId="19383"/>
    <cellStyle name="Vejica 105 3 3" xfId="16292"/>
    <cellStyle name="Vejica 105 4" xfId="12108"/>
    <cellStyle name="Vejica 105 4 2" xfId="13106"/>
    <cellStyle name="Vejica 105 4 2 2" xfId="19041"/>
    <cellStyle name="Vejica 105 4 3" xfId="18279"/>
    <cellStyle name="Vejica 105 5" xfId="12809"/>
    <cellStyle name="Vejica 105 5 2" xfId="18747"/>
    <cellStyle name="Vejica 105 6" xfId="18317"/>
    <cellStyle name="Vejica 106" xfId="12120"/>
    <cellStyle name="Vejica 106 2" xfId="7935"/>
    <cellStyle name="Vejica 106 2 2" xfId="13158"/>
    <cellStyle name="Vejica 106 2 2 2" xfId="19093"/>
    <cellStyle name="Vejica 106 2 3" xfId="15680"/>
    <cellStyle name="Vejica 106 3" xfId="8515"/>
    <cellStyle name="Vejica 106 3 2" xfId="13409"/>
    <cellStyle name="Vejica 106 3 2 2" xfId="19344"/>
    <cellStyle name="Vejica 106 3 3" xfId="15942"/>
    <cellStyle name="Vejica 106 4" xfId="7594"/>
    <cellStyle name="Vejica 106 4 2" xfId="13088"/>
    <cellStyle name="Vejica 106 4 2 2" xfId="19023"/>
    <cellStyle name="Vejica 106 4 3" xfId="15521"/>
    <cellStyle name="Vejica 106 5" xfId="12594"/>
    <cellStyle name="Vejica 106 5 2" xfId="18533"/>
    <cellStyle name="Vejica 106 6" xfId="18284"/>
    <cellStyle name="Vejica 107" xfId="8065"/>
    <cellStyle name="Vejica 107 2" xfId="8140"/>
    <cellStyle name="Vejica 107 2 2" xfId="13159"/>
    <cellStyle name="Vejica 107 2 2 2" xfId="19094"/>
    <cellStyle name="Vejica 107 2 3" xfId="15749"/>
    <cellStyle name="Vejica 107 3" xfId="9920"/>
    <cellStyle name="Vejica 107 3 2" xfId="13455"/>
    <cellStyle name="Vejica 107 3 2 2" xfId="19390"/>
    <cellStyle name="Vejica 107 3 3" xfId="16470"/>
    <cellStyle name="Vejica 107 4" xfId="9004"/>
    <cellStyle name="Vejica 107 4 2" xfId="13074"/>
    <cellStyle name="Vejica 107 4 2 2" xfId="19009"/>
    <cellStyle name="Vejica 107 4 3" xfId="16109"/>
    <cellStyle name="Vejica 107 5" xfId="12808"/>
    <cellStyle name="Vejica 107 5 2" xfId="18746"/>
    <cellStyle name="Vejica 107 6" xfId="15725"/>
    <cellStyle name="Vejica 108" xfId="12350"/>
    <cellStyle name="Vejica 108 2" xfId="9423"/>
    <cellStyle name="Vejica 108 2 2" xfId="13160"/>
    <cellStyle name="Vejica 108 2 2 2" xfId="19095"/>
    <cellStyle name="Vejica 108 2 3" xfId="16268"/>
    <cellStyle name="Vejica 108 3" xfId="8886"/>
    <cellStyle name="Vejica 108 3 2" xfId="13476"/>
    <cellStyle name="Vejica 108 3 2 2" xfId="19411"/>
    <cellStyle name="Vejica 108 3 3" xfId="16048"/>
    <cellStyle name="Vejica 108 4" xfId="9047"/>
    <cellStyle name="Vejica 108 4 2" xfId="13150"/>
    <cellStyle name="Vejica 108 4 2 2" xfId="19085"/>
    <cellStyle name="Vejica 108 4 3" xfId="16126"/>
    <cellStyle name="Vejica 108 5" xfId="12807"/>
    <cellStyle name="Vejica 108 5 2" xfId="18745"/>
    <cellStyle name="Vejica 108 6" xfId="18359"/>
    <cellStyle name="Vejica 109" xfId="8368"/>
    <cellStyle name="Vejica 109 2" xfId="7769"/>
    <cellStyle name="Vejica 109 2 2" xfId="13161"/>
    <cellStyle name="Vejica 109 2 2 2" xfId="19096"/>
    <cellStyle name="Vejica 109 2 3" xfId="15559"/>
    <cellStyle name="Vejica 109 3" xfId="9187"/>
    <cellStyle name="Vejica 109 3 2" xfId="13492"/>
    <cellStyle name="Vejica 109 3 2 2" xfId="19427"/>
    <cellStyle name="Vejica 109 3 3" xfId="16215"/>
    <cellStyle name="Vejica 109 4" xfId="9733"/>
    <cellStyle name="Vejica 109 4 2" xfId="12821"/>
    <cellStyle name="Vejica 109 4 2 2" xfId="18759"/>
    <cellStyle name="Vejica 109 4 3" xfId="16385"/>
    <cellStyle name="Vejica 109 5" xfId="12593"/>
    <cellStyle name="Vejica 109 5 2" xfId="18532"/>
    <cellStyle name="Vejica 109 6" xfId="15888"/>
    <cellStyle name="Vejica 11" xfId="555"/>
    <cellStyle name="Vejica 11 10" xfId="13006"/>
    <cellStyle name="Vejica 11 10 2" xfId="18944"/>
    <cellStyle name="Vejica 11 2" xfId="556"/>
    <cellStyle name="Vejica 11 2 2" xfId="1693"/>
    <cellStyle name="Vejica 11 2 2 2" xfId="8220"/>
    <cellStyle name="Vejica 11 2 2 2 2" xfId="15787"/>
    <cellStyle name="Vejica 11 2 2 3" xfId="13162"/>
    <cellStyle name="Vejica 11 2 2 3 2" xfId="19097"/>
    <cellStyle name="Vejica 11 2 3" xfId="1694"/>
    <cellStyle name="Vejica 11 2 3 2" xfId="3603"/>
    <cellStyle name="Vejica 11 2 3 3" xfId="8171"/>
    <cellStyle name="Vejica 11 2 3 3 2" xfId="15762"/>
    <cellStyle name="Vejica 11 2 3 4" xfId="13278"/>
    <cellStyle name="Vejica 11 2 3 4 2" xfId="19213"/>
    <cellStyle name="Vejica 11 2 4" xfId="1695"/>
    <cellStyle name="Vejica 11 2 4 2" xfId="8959"/>
    <cellStyle name="Vejica 11 2 4 2 2" xfId="16091"/>
    <cellStyle name="Vejica 11 2 4 3" xfId="13118"/>
    <cellStyle name="Vejica 11 2 4 3 2" xfId="19053"/>
    <cellStyle name="Vejica 11 2 5" xfId="3604"/>
    <cellStyle name="Vejica 11 2 5 2" xfId="3605"/>
    <cellStyle name="Vejica 11 2 6" xfId="3606"/>
    <cellStyle name="Vejica 11 2 7" xfId="3602"/>
    <cellStyle name="Vejica 11 2 8" xfId="7737"/>
    <cellStyle name="Vejica 11 2 8 2" xfId="15552"/>
    <cellStyle name="Vejica 11 2 9" xfId="12805"/>
    <cellStyle name="Vejica 11 2 9 2" xfId="18743"/>
    <cellStyle name="Vejica 11 3" xfId="557"/>
    <cellStyle name="Vejica 11 3 2" xfId="1696"/>
    <cellStyle name="Vejica 11 3 3" xfId="1697"/>
    <cellStyle name="Vejica 11 3 3 2" xfId="3608"/>
    <cellStyle name="Vejica 11 3 4" xfId="1698"/>
    <cellStyle name="Vejica 11 3 5" xfId="3609"/>
    <cellStyle name="Vejica 11 3 5 2" xfId="3610"/>
    <cellStyle name="Vejica 11 3 6" xfId="3611"/>
    <cellStyle name="Vejica 11 3 7" xfId="3607"/>
    <cellStyle name="Vejica 11 3 8" xfId="11914"/>
    <cellStyle name="Vejica 11 3 8 2" xfId="18219"/>
    <cellStyle name="Vejica 11 3 9" xfId="12806"/>
    <cellStyle name="Vejica 11 3 9 2" xfId="18744"/>
    <cellStyle name="Vejica 11 4" xfId="1699"/>
    <cellStyle name="Vejica 11 4 2" xfId="12031"/>
    <cellStyle name="Vejica 11 4 2 2" xfId="18254"/>
    <cellStyle name="Vejica 11 4 3" xfId="13362"/>
    <cellStyle name="Vejica 11 4 3 2" xfId="19297"/>
    <cellStyle name="Vejica 11 5" xfId="1700"/>
    <cellStyle name="Vejica 11 6" xfId="1701"/>
    <cellStyle name="Vejica 11 7" xfId="3612"/>
    <cellStyle name="Vejica 11 8" xfId="3601"/>
    <cellStyle name="Vejica 11 9" xfId="9370"/>
    <cellStyle name="Vejica 11 9 2" xfId="16249"/>
    <cellStyle name="Vejica 110" xfId="12041"/>
    <cellStyle name="Vejica 110 2" xfId="9516"/>
    <cellStyle name="Vejica 110 2 2" xfId="13163"/>
    <cellStyle name="Vejica 110 2 2 2" xfId="19098"/>
    <cellStyle name="Vejica 110 2 3" xfId="16305"/>
    <cellStyle name="Vejica 110 3" xfId="9400"/>
    <cellStyle name="Vejica 110 3 2" xfId="13428"/>
    <cellStyle name="Vejica 110 3 2 2" xfId="19363"/>
    <cellStyle name="Vejica 110 3 3" xfId="16255"/>
    <cellStyle name="Vejica 110 4" xfId="9661"/>
    <cellStyle name="Vejica 110 4 2" xfId="13078"/>
    <cellStyle name="Vejica 110 4 2 2" xfId="19013"/>
    <cellStyle name="Vejica 110 4 3" xfId="16352"/>
    <cellStyle name="Vejica 110 5" xfId="12592"/>
    <cellStyle name="Vejica 110 5 2" xfId="18531"/>
    <cellStyle name="Vejica 110 6" xfId="18256"/>
    <cellStyle name="Vejica 111" xfId="8598"/>
    <cellStyle name="Vejica 111 2" xfId="9924"/>
    <cellStyle name="Vejica 111 2 2" xfId="13164"/>
    <cellStyle name="Vejica 111 2 2 2" xfId="19099"/>
    <cellStyle name="Vejica 111 2 3" xfId="16472"/>
    <cellStyle name="Vejica 111 3" xfId="8726"/>
    <cellStyle name="Vejica 111 3 2" xfId="13506"/>
    <cellStyle name="Vejica 111 3 2 2" xfId="19441"/>
    <cellStyle name="Vejica 111 3 3" xfId="16008"/>
    <cellStyle name="Vejica 111 4" xfId="8710"/>
    <cellStyle name="Vejica 111 4 2" xfId="12844"/>
    <cellStyle name="Vejica 111 4 2 2" xfId="18782"/>
    <cellStyle name="Vejica 111 4 3" xfId="16006"/>
    <cellStyle name="Vejica 111 5" xfId="12804"/>
    <cellStyle name="Vejica 111 5 2" xfId="18742"/>
    <cellStyle name="Vejica 111 6" xfId="15972"/>
    <cellStyle name="Vejica 112" xfId="9658"/>
    <cellStyle name="Vejica 112 2" xfId="8899"/>
    <cellStyle name="Vejica 112 2 2" xfId="13165"/>
    <cellStyle name="Vejica 112 2 2 2" xfId="19100"/>
    <cellStyle name="Vejica 112 2 3" xfId="16059"/>
    <cellStyle name="Vejica 112 3" xfId="8725"/>
    <cellStyle name="Vejica 112 3 2" xfId="13493"/>
    <cellStyle name="Vejica 112 3 2 2" xfId="19428"/>
    <cellStyle name="Vejica 112 3 3" xfId="16007"/>
    <cellStyle name="Vejica 112 4" xfId="8929"/>
    <cellStyle name="Vejica 112 4 2" xfId="13033"/>
    <cellStyle name="Vejica 112 4 2 2" xfId="18968"/>
    <cellStyle name="Vejica 112 4 3" xfId="16073"/>
    <cellStyle name="Vejica 112 5" xfId="12803"/>
    <cellStyle name="Vejica 112 5 2" xfId="18741"/>
    <cellStyle name="Vejica 112 6" xfId="16351"/>
    <cellStyle name="Vejica 113" xfId="9382"/>
    <cellStyle name="Vejica 113 2" xfId="8174"/>
    <cellStyle name="Vejica 113 2 2" xfId="13166"/>
    <cellStyle name="Vejica 113 2 2 2" xfId="19101"/>
    <cellStyle name="Vejica 113 2 3" xfId="15765"/>
    <cellStyle name="Vejica 113 3" xfId="8457"/>
    <cellStyle name="Vejica 113 3 2" xfId="13272"/>
    <cellStyle name="Vejica 113 3 2 2" xfId="19207"/>
    <cellStyle name="Vejica 113 3 3" xfId="15909"/>
    <cellStyle name="Vejica 113 4" xfId="8142"/>
    <cellStyle name="Vejica 113 4 2" xfId="13076"/>
    <cellStyle name="Vejica 113 4 2 2" xfId="19011"/>
    <cellStyle name="Vejica 113 4 3" xfId="15751"/>
    <cellStyle name="Vejica 113 5" xfId="12591"/>
    <cellStyle name="Vejica 113 5 2" xfId="18530"/>
    <cellStyle name="Vejica 113 6" xfId="16252"/>
    <cellStyle name="Vejica 114" xfId="8804"/>
    <cellStyle name="Vejica 114 2" xfId="9794"/>
    <cellStyle name="Vejica 114 2 2" xfId="13263"/>
    <cellStyle name="Vejica 114 2 2 2" xfId="19198"/>
    <cellStyle name="Vejica 114 2 3" xfId="16413"/>
    <cellStyle name="Vejica 114 3" xfId="8885"/>
    <cellStyle name="Vejica 114 3 2" xfId="13499"/>
    <cellStyle name="Vejica 114 3 2 2" xfId="19434"/>
    <cellStyle name="Vejica 114 3 3" xfId="16047"/>
    <cellStyle name="Vejica 114 4" xfId="9018"/>
    <cellStyle name="Vejica 114 4 2" xfId="13056"/>
    <cellStyle name="Vejica 114 4 2 2" xfId="18991"/>
    <cellStyle name="Vejica 114 4 3" xfId="16115"/>
    <cellStyle name="Vejica 114 5" xfId="12442"/>
    <cellStyle name="Vejica 114 5 2" xfId="18381"/>
    <cellStyle name="Vejica 114 6" xfId="16020"/>
    <cellStyle name="Vejica 115" xfId="9241"/>
    <cellStyle name="Vejica 115 2" xfId="7798"/>
    <cellStyle name="Vejica 115 2 2" xfId="13261"/>
    <cellStyle name="Vejica 115 2 2 2" xfId="19196"/>
    <cellStyle name="Vejica 115 2 3" xfId="15574"/>
    <cellStyle name="Vejica 115 3" xfId="9835"/>
    <cellStyle name="Vejica 115 3 2" xfId="13473"/>
    <cellStyle name="Vejica 115 3 2 2" xfId="19408"/>
    <cellStyle name="Vejica 115 3 3" xfId="16437"/>
    <cellStyle name="Vejica 115 4" xfId="11871"/>
    <cellStyle name="Vejica 115 4 2" xfId="13025"/>
    <cellStyle name="Vejica 115 4 2 2" xfId="18960"/>
    <cellStyle name="Vejica 115 4 3" xfId="18204"/>
    <cellStyle name="Vejica 115 5" xfId="12443"/>
    <cellStyle name="Vejica 115 5 2" xfId="18382"/>
    <cellStyle name="Vejica 115 6" xfId="16228"/>
    <cellStyle name="Vejica 116" xfId="8742"/>
    <cellStyle name="Vejica 116 2" xfId="9087"/>
    <cellStyle name="Vejica 116 2 2" xfId="13281"/>
    <cellStyle name="Vejica 116 2 2 2" xfId="19216"/>
    <cellStyle name="Vejica 116 2 3" xfId="16159"/>
    <cellStyle name="Vejica 116 3" xfId="12111"/>
    <cellStyle name="Vejica 116 3 2" xfId="13491"/>
    <cellStyle name="Vejica 116 3 2 2" xfId="19426"/>
    <cellStyle name="Vejica 116 3 3" xfId="18282"/>
    <cellStyle name="Vejica 116 4" xfId="9037"/>
    <cellStyle name="Vejica 116 4 2" xfId="13035"/>
    <cellStyle name="Vejica 116 4 2 2" xfId="18970"/>
    <cellStyle name="Vejica 116 4 3" xfId="16118"/>
    <cellStyle name="Vejica 116 5" xfId="12771"/>
    <cellStyle name="Vejica 116 5 2" xfId="18709"/>
    <cellStyle name="Vejica 116 6" xfId="16018"/>
    <cellStyle name="Vejica 117" xfId="7794"/>
    <cellStyle name="Vejica 117 2" xfId="8102"/>
    <cellStyle name="Vejica 117 2 2" xfId="13287"/>
    <cellStyle name="Vejica 117 2 2 2" xfId="19222"/>
    <cellStyle name="Vejica 117 2 3" xfId="15732"/>
    <cellStyle name="Vejica 117 3" xfId="9488"/>
    <cellStyle name="Vejica 117 3 2" xfId="13367"/>
    <cellStyle name="Vejica 117 3 2 2" xfId="19302"/>
    <cellStyle name="Vejica 117 3 3" xfId="16295"/>
    <cellStyle name="Vejica 117 4" xfId="9811"/>
    <cellStyle name="Vejica 117 4 2" xfId="13081"/>
    <cellStyle name="Vejica 117 4 2 2" xfId="19016"/>
    <cellStyle name="Vejica 117 4 3" xfId="16420"/>
    <cellStyle name="Vejica 117 5" xfId="12765"/>
    <cellStyle name="Vejica 117 5 2" xfId="18703"/>
    <cellStyle name="Vejica 117 6" xfId="15571"/>
    <cellStyle name="Vejica 118" xfId="8228"/>
    <cellStyle name="Vejica 118 2" xfId="9191"/>
    <cellStyle name="Vejica 118 2 2" xfId="13290"/>
    <cellStyle name="Vejica 118 2 2 2" xfId="19225"/>
    <cellStyle name="Vejica 118 2 3" xfId="16218"/>
    <cellStyle name="Vejica 118 3" xfId="9741"/>
    <cellStyle name="Vejica 118 3 2" xfId="13369"/>
    <cellStyle name="Vejica 118 3 2 2" xfId="19304"/>
    <cellStyle name="Vejica 118 3 3" xfId="16389"/>
    <cellStyle name="Vejica 118 4" xfId="9667"/>
    <cellStyle name="Vejica 118 4 2" xfId="13059"/>
    <cellStyle name="Vejica 118 4 2 2" xfId="18994"/>
    <cellStyle name="Vejica 118 4 3" xfId="16355"/>
    <cellStyle name="Vejica 118 5" xfId="12764"/>
    <cellStyle name="Vejica 118 5 2" xfId="18702"/>
    <cellStyle name="Vejica 118 6" xfId="15792"/>
    <cellStyle name="Vejica 119" xfId="9671"/>
    <cellStyle name="Vejica 119 2" xfId="7671"/>
    <cellStyle name="Vejica 119 2 2" xfId="13289"/>
    <cellStyle name="Vejica 119 2 2 2" xfId="19224"/>
    <cellStyle name="Vejica 119 2 3" xfId="15537"/>
    <cellStyle name="Vejica 119 3" xfId="12275"/>
    <cellStyle name="Vejica 119 3 2" xfId="13339"/>
    <cellStyle name="Vejica 119 3 2 2" xfId="19274"/>
    <cellStyle name="Vejica 119 3 3" xfId="18333"/>
    <cellStyle name="Vejica 119 4" xfId="9467"/>
    <cellStyle name="Vejica 119 4 2" xfId="13043"/>
    <cellStyle name="Vejica 119 4 2 2" xfId="18978"/>
    <cellStyle name="Vejica 119 4 3" xfId="16285"/>
    <cellStyle name="Vejica 119 5" xfId="12440"/>
    <cellStyle name="Vejica 119 5 2" xfId="18379"/>
    <cellStyle name="Vejica 119 6" xfId="16357"/>
    <cellStyle name="Vejica 12" xfId="558"/>
    <cellStyle name="Vejica 12 10" xfId="12721"/>
    <cellStyle name="Vejica 12 10 2" xfId="18660"/>
    <cellStyle name="Vejica 12 2" xfId="559"/>
    <cellStyle name="Vejica 12 2 2" xfId="1702"/>
    <cellStyle name="Vejica 12 2 2 2" xfId="9888"/>
    <cellStyle name="Vejica 12 2 2 2 2" xfId="16461"/>
    <cellStyle name="Vejica 12 2 2 3" xfId="13167"/>
    <cellStyle name="Vejica 12 2 2 3 2" xfId="19102"/>
    <cellStyle name="Vejica 12 2 3" xfId="1703"/>
    <cellStyle name="Vejica 12 2 3 2" xfId="3615"/>
    <cellStyle name="Vejica 12 2 3 3" xfId="9464"/>
    <cellStyle name="Vejica 12 2 3 3 2" xfId="16283"/>
    <cellStyle name="Vejica 12 2 3 4" xfId="13262"/>
    <cellStyle name="Vejica 12 2 3 4 2" xfId="19197"/>
    <cellStyle name="Vejica 12 2 4" xfId="1704"/>
    <cellStyle name="Vejica 12 2 4 2" xfId="7966"/>
    <cellStyle name="Vejica 12 2 4 2 2" xfId="15697"/>
    <cellStyle name="Vejica 12 2 4 3" xfId="13045"/>
    <cellStyle name="Vejica 12 2 4 3 2" xfId="18980"/>
    <cellStyle name="Vejica 12 2 5" xfId="3616"/>
    <cellStyle name="Vejica 12 2 5 2" xfId="3617"/>
    <cellStyle name="Vejica 12 2 6" xfId="3618"/>
    <cellStyle name="Vejica 12 2 7" xfId="3614"/>
    <cellStyle name="Vejica 12 2 8" xfId="12404"/>
    <cellStyle name="Vejica 12 2 8 2" xfId="18369"/>
    <cellStyle name="Vejica 12 2 9" xfId="12801"/>
    <cellStyle name="Vejica 12 2 9 2" xfId="18739"/>
    <cellStyle name="Vejica 12 3" xfId="560"/>
    <cellStyle name="Vejica 12 3 2" xfId="1705"/>
    <cellStyle name="Vejica 12 3 3" xfId="1706"/>
    <cellStyle name="Vejica 12 3 3 2" xfId="3620"/>
    <cellStyle name="Vejica 12 3 4" xfId="1707"/>
    <cellStyle name="Vejica 12 3 5" xfId="3621"/>
    <cellStyle name="Vejica 12 3 5 2" xfId="3622"/>
    <cellStyle name="Vejica 12 3 6" xfId="3623"/>
    <cellStyle name="Vejica 12 3 7" xfId="3619"/>
    <cellStyle name="Vejica 12 3 8" xfId="9609"/>
    <cellStyle name="Vejica 12 3 8 2" xfId="16340"/>
    <cellStyle name="Vejica 12 3 9" xfId="12802"/>
    <cellStyle name="Vejica 12 3 9 2" xfId="18740"/>
    <cellStyle name="Vejica 12 4" xfId="1708"/>
    <cellStyle name="Vejica 12 4 2" xfId="8733"/>
    <cellStyle name="Vejica 12 4 2 2" xfId="16015"/>
    <cellStyle name="Vejica 12 4 3" xfId="13087"/>
    <cellStyle name="Vejica 12 4 3 2" xfId="19022"/>
    <cellStyle name="Vejica 12 5" xfId="1709"/>
    <cellStyle name="Vejica 12 6" xfId="1710"/>
    <cellStyle name="Vejica 12 7" xfId="3624"/>
    <cellStyle name="Vejica 12 8" xfId="3613"/>
    <cellStyle name="Vejica 12 9" xfId="12329"/>
    <cellStyle name="Vejica 12 9 2" xfId="18353"/>
    <cellStyle name="Vejica 120" xfId="9558"/>
    <cellStyle name="Vejica 120 2" xfId="8944"/>
    <cellStyle name="Vejica 120 2 2" xfId="13286"/>
    <cellStyle name="Vejica 120 2 2 2" xfId="19221"/>
    <cellStyle name="Vejica 120 2 3" xfId="16081"/>
    <cellStyle name="Vejica 120 3" xfId="9457"/>
    <cellStyle name="Vejica 120 3 2" xfId="13528"/>
    <cellStyle name="Vejica 120 3 2 2" xfId="19463"/>
    <cellStyle name="Vejica 120 3 3" xfId="16276"/>
    <cellStyle name="Vejica 120 4" xfId="12166"/>
    <cellStyle name="Vejica 120 4 2" xfId="13039"/>
    <cellStyle name="Vejica 120 4 2 2" xfId="18974"/>
    <cellStyle name="Vejica 120 4 3" xfId="18298"/>
    <cellStyle name="Vejica 120 5" xfId="12766"/>
    <cellStyle name="Vejica 120 5 2" xfId="18704"/>
    <cellStyle name="Vejica 120 6" xfId="16324"/>
    <cellStyle name="Vejica 121" xfId="8464"/>
    <cellStyle name="Vejica 121 2" xfId="9093"/>
    <cellStyle name="Vejica 121 2 2" xfId="13284"/>
    <cellStyle name="Vejica 121 2 2 2" xfId="19219"/>
    <cellStyle name="Vejica 121 2 3" xfId="16165"/>
    <cellStyle name="Vejica 121 3" xfId="9089"/>
    <cellStyle name="Vejica 121 3 2" xfId="13486"/>
    <cellStyle name="Vejica 121 3 2 2" xfId="19421"/>
    <cellStyle name="Vejica 121 3 3" xfId="16161"/>
    <cellStyle name="Vejica 121 4" xfId="7682"/>
    <cellStyle name="Vejica 121 4 2" xfId="13062"/>
    <cellStyle name="Vejica 121 4 2 2" xfId="18997"/>
    <cellStyle name="Vejica 121 4 3" xfId="15545"/>
    <cellStyle name="Vejica 121 5" xfId="12768"/>
    <cellStyle name="Vejica 121 5 2" xfId="18706"/>
    <cellStyle name="Vejica 121 6" xfId="15915"/>
    <cellStyle name="Vejica 122" xfId="9756"/>
    <cellStyle name="Vejica 122 2" xfId="9193"/>
    <cellStyle name="Vejica 122 2 2" xfId="13282"/>
    <cellStyle name="Vejica 122 2 2 2" xfId="19217"/>
    <cellStyle name="Vejica 122 2 3" xfId="16220"/>
    <cellStyle name="Vejica 122 3" xfId="9181"/>
    <cellStyle name="Vejica 122 3 2" xfId="13387"/>
    <cellStyle name="Vejica 122 3 2 2" xfId="19322"/>
    <cellStyle name="Vejica 122 3 3" xfId="16209"/>
    <cellStyle name="Vejica 122 4" xfId="8221"/>
    <cellStyle name="Vejica 122 4 2" xfId="13114"/>
    <cellStyle name="Vejica 122 4 2 2" xfId="19049"/>
    <cellStyle name="Vejica 122 4 3" xfId="15788"/>
    <cellStyle name="Vejica 122 5" xfId="12770"/>
    <cellStyle name="Vejica 122 5 2" xfId="18708"/>
    <cellStyle name="Vejica 122 6" xfId="16398"/>
    <cellStyle name="Vejica 123" xfId="9714"/>
    <cellStyle name="Vejica 123 2" xfId="11903"/>
    <cellStyle name="Vejica 123 2 2" xfId="13288"/>
    <cellStyle name="Vejica 123 2 2 2" xfId="19223"/>
    <cellStyle name="Vejica 123 2 3" xfId="18215"/>
    <cellStyle name="Vejica 123 3" xfId="8138"/>
    <cellStyle name="Vejica 123 3 2" xfId="13474"/>
    <cellStyle name="Vejica 123 3 2 2" xfId="19409"/>
    <cellStyle name="Vejica 123 3 3" xfId="15747"/>
    <cellStyle name="Vejica 123 4" xfId="9883"/>
    <cellStyle name="Vejica 123 4 2" xfId="12601"/>
    <cellStyle name="Vejica 123 4 2 2" xfId="18540"/>
    <cellStyle name="Vejica 123 4 3" xfId="16460"/>
    <cellStyle name="Vejica 123 5" xfId="12441"/>
    <cellStyle name="Vejica 123 5 2" xfId="18380"/>
    <cellStyle name="Vejica 123 6" xfId="16376"/>
    <cellStyle name="Vejica 124" xfId="9403"/>
    <cellStyle name="Vejica 124 2" xfId="8576"/>
    <cellStyle name="Vejica 124 2 2" xfId="13285"/>
    <cellStyle name="Vejica 124 2 2 2" xfId="19220"/>
    <cellStyle name="Vejica 124 2 3" xfId="15963"/>
    <cellStyle name="Vejica 124 3" xfId="12003"/>
    <cellStyle name="Vejica 124 3 2" xfId="13332"/>
    <cellStyle name="Vejica 124 3 2 2" xfId="19267"/>
    <cellStyle name="Vejica 124 3 3" xfId="18246"/>
    <cellStyle name="Vejica 124 4" xfId="9638"/>
    <cellStyle name="Vejica 124 4 2" xfId="12728"/>
    <cellStyle name="Vejica 124 4 2 2" xfId="18666"/>
    <cellStyle name="Vejica 124 4 3" xfId="16344"/>
    <cellStyle name="Vejica 124 5" xfId="12767"/>
    <cellStyle name="Vejica 124 5 2" xfId="18705"/>
    <cellStyle name="Vejica 124 6" xfId="16257"/>
    <cellStyle name="Vejica 125" xfId="8148"/>
    <cellStyle name="Vejica 125 2" xfId="8645"/>
    <cellStyle name="Vejica 125 2 2" xfId="13283"/>
    <cellStyle name="Vejica 125 2 2 2" xfId="19218"/>
    <cellStyle name="Vejica 125 2 3" xfId="15992"/>
    <cellStyle name="Vejica 125 3" xfId="12032"/>
    <cellStyle name="Vejica 125 3 2" xfId="13420"/>
    <cellStyle name="Vejica 125 3 2 2" xfId="19355"/>
    <cellStyle name="Vejica 125 3 3" xfId="18255"/>
    <cellStyle name="Vejica 125 4" xfId="9942"/>
    <cellStyle name="Vejica 125 4 2" xfId="13019"/>
    <cellStyle name="Vejica 125 4 2 2" xfId="18955"/>
    <cellStyle name="Vejica 125 4 3" xfId="16475"/>
    <cellStyle name="Vejica 125 5" xfId="12769"/>
    <cellStyle name="Vejica 125 5 2" xfId="18707"/>
    <cellStyle name="Vejica 125 6" xfId="15753"/>
    <cellStyle name="Vejica 126" xfId="8147"/>
    <cellStyle name="Vejica 126 2" xfId="8730"/>
    <cellStyle name="Vejica 126 2 2" xfId="13291"/>
    <cellStyle name="Vejica 126 2 2 2" xfId="19226"/>
    <cellStyle name="Vejica 126 2 3" xfId="16012"/>
    <cellStyle name="Vejica 126 3" xfId="9771"/>
    <cellStyle name="Vejica 126 3 2" xfId="13393"/>
    <cellStyle name="Vejica 126 3 2 2" xfId="19328"/>
    <cellStyle name="Vejica 126 3 3" xfId="16403"/>
    <cellStyle name="Vejica 126 4" xfId="8376"/>
    <cellStyle name="Vejica 126 4 2" xfId="13017"/>
    <cellStyle name="Vejica 126 4 2 2" xfId="18953"/>
    <cellStyle name="Vejica 126 4 3" xfId="15891"/>
    <cellStyle name="Vejica 126 5" xfId="12763"/>
    <cellStyle name="Vejica 126 5 2" xfId="18701"/>
    <cellStyle name="Vejica 126 6" xfId="15752"/>
    <cellStyle name="Vejica 127" xfId="9583"/>
    <cellStyle name="Vejica 127 2" xfId="9946"/>
    <cellStyle name="Vejica 127 2 2" xfId="13294"/>
    <cellStyle name="Vejica 127 2 2 2" xfId="19229"/>
    <cellStyle name="Vejica 127 2 3" xfId="16478"/>
    <cellStyle name="Vejica 127 3" xfId="12220"/>
    <cellStyle name="Vejica 127 3 2" xfId="13441"/>
    <cellStyle name="Vejica 127 3 2 2" xfId="19376"/>
    <cellStyle name="Vejica 127 3 3" xfId="18315"/>
    <cellStyle name="Vejica 127 4" xfId="11953"/>
    <cellStyle name="Vejica 127 4 2" xfId="13144"/>
    <cellStyle name="Vejica 127 4 2 2" xfId="19079"/>
    <cellStyle name="Vejica 127 4 3" xfId="18233"/>
    <cellStyle name="Vejica 127 5" xfId="12760"/>
    <cellStyle name="Vejica 127 5 2" xfId="18698"/>
    <cellStyle name="Vejica 127 6" xfId="16335"/>
    <cellStyle name="Vejica 128" xfId="9836"/>
    <cellStyle name="Vejica 128 2" xfId="8443"/>
    <cellStyle name="Vejica 128 2 2" xfId="13296"/>
    <cellStyle name="Vejica 128 2 2 2" xfId="19231"/>
    <cellStyle name="Vejica 128 2 3" xfId="15902"/>
    <cellStyle name="Vejica 128 3" xfId="7779"/>
    <cellStyle name="Vejica 128 3 2" xfId="13416"/>
    <cellStyle name="Vejica 128 3 2 2" xfId="19351"/>
    <cellStyle name="Vejica 128 3 3" xfId="15564"/>
    <cellStyle name="Vejica 128 4" xfId="8607"/>
    <cellStyle name="Vejica 128 4 2" xfId="13142"/>
    <cellStyle name="Vejica 128 4 2 2" xfId="19077"/>
    <cellStyle name="Vejica 128 4 3" xfId="15975"/>
    <cellStyle name="Vejica 128 5" xfId="12758"/>
    <cellStyle name="Vejica 128 5 2" xfId="18696"/>
    <cellStyle name="Vejica 128 6" xfId="16438"/>
    <cellStyle name="Vejica 129" xfId="9853"/>
    <cellStyle name="Vejica 129 2" xfId="8456"/>
    <cellStyle name="Vejica 129 2 2" xfId="13295"/>
    <cellStyle name="Vejica 129 2 2 2" xfId="19230"/>
    <cellStyle name="Vejica 129 2 3" xfId="15908"/>
    <cellStyle name="Vejica 129 3" xfId="12169"/>
    <cellStyle name="Vejica 129 3 2" xfId="13437"/>
    <cellStyle name="Vejica 129 3 2 2" xfId="19372"/>
    <cellStyle name="Vejica 129 3 3" xfId="18300"/>
    <cellStyle name="Vejica 129 4" xfId="8141"/>
    <cellStyle name="Vejica 129 4 2" xfId="13111"/>
    <cellStyle name="Vejica 129 4 2 2" xfId="19046"/>
    <cellStyle name="Vejica 129 4 3" xfId="15750"/>
    <cellStyle name="Vejica 129 5" xfId="12759"/>
    <cellStyle name="Vejica 129 5 2" xfId="18697"/>
    <cellStyle name="Vejica 129 6" xfId="16449"/>
    <cellStyle name="Vejica 13" xfId="561"/>
    <cellStyle name="Vejica 13 10" xfId="13007"/>
    <cellStyle name="Vejica 13 10 2" xfId="18945"/>
    <cellStyle name="Vejica 13 2" xfId="562"/>
    <cellStyle name="Vejica 13 2 2" xfId="1711"/>
    <cellStyle name="Vejica 13 2 2 2" xfId="9595"/>
    <cellStyle name="Vejica 13 2 2 2 2" xfId="16337"/>
    <cellStyle name="Vejica 13 2 2 3" xfId="13168"/>
    <cellStyle name="Vejica 13 2 2 3 2" xfId="19103"/>
    <cellStyle name="Vejica 13 2 3" xfId="1712"/>
    <cellStyle name="Vejica 13 2 3 2" xfId="3627"/>
    <cellStyle name="Vejica 13 2 3 3" xfId="11920"/>
    <cellStyle name="Vejica 13 2 3 3 2" xfId="18222"/>
    <cellStyle name="Vejica 13 2 3 4" xfId="13510"/>
    <cellStyle name="Vejica 13 2 3 4 2" xfId="19445"/>
    <cellStyle name="Vejica 13 2 4" xfId="1713"/>
    <cellStyle name="Vejica 13 2 4 2" xfId="9190"/>
    <cellStyle name="Vejica 13 2 4 2 2" xfId="16217"/>
    <cellStyle name="Vejica 13 2 4 3" xfId="13070"/>
    <cellStyle name="Vejica 13 2 4 3 2" xfId="19005"/>
    <cellStyle name="Vejica 13 2 5" xfId="3628"/>
    <cellStyle name="Vejica 13 2 5 2" xfId="3629"/>
    <cellStyle name="Vejica 13 2 6" xfId="3630"/>
    <cellStyle name="Vejica 13 2 7" xfId="3626"/>
    <cellStyle name="Vejica 13 2 8" xfId="11822"/>
    <cellStyle name="Vejica 13 2 8 2" xfId="18189"/>
    <cellStyle name="Vejica 13 2 9" xfId="12800"/>
    <cellStyle name="Vejica 13 2 9 2" xfId="18738"/>
    <cellStyle name="Vejica 13 3" xfId="563"/>
    <cellStyle name="Vejica 13 3 2" xfId="1714"/>
    <cellStyle name="Vejica 13 3 3" xfId="1715"/>
    <cellStyle name="Vejica 13 3 3 2" xfId="3632"/>
    <cellStyle name="Vejica 13 3 4" xfId="1716"/>
    <cellStyle name="Vejica 13 3 5" xfId="3633"/>
    <cellStyle name="Vejica 13 3 5 2" xfId="3634"/>
    <cellStyle name="Vejica 13 3 6" xfId="3635"/>
    <cellStyle name="Vejica 13 3 7" xfId="3631"/>
    <cellStyle name="Vejica 13 3 8" xfId="8066"/>
    <cellStyle name="Vejica 13 3 8 2" xfId="15726"/>
    <cellStyle name="Vejica 13 3 9" xfId="12590"/>
    <cellStyle name="Vejica 13 3 9 2" xfId="18529"/>
    <cellStyle name="Vejica 13 4" xfId="1717"/>
    <cellStyle name="Vejica 13 4 2" xfId="8613"/>
    <cellStyle name="Vejica 13 4 2 2" xfId="15978"/>
    <cellStyle name="Vejica 13 4 3" xfId="13392"/>
    <cellStyle name="Vejica 13 4 3 2" xfId="19327"/>
    <cellStyle name="Vejica 13 5" xfId="1718"/>
    <cellStyle name="Vejica 13 6" xfId="1719"/>
    <cellStyle name="Vejica 13 7" xfId="3636"/>
    <cellStyle name="Vejica 13 8" xfId="3625"/>
    <cellStyle name="Vejica 13 9" xfId="8426"/>
    <cellStyle name="Vejica 13 9 2" xfId="15899"/>
    <cellStyle name="Vejica 130" xfId="9431"/>
    <cellStyle name="Vejica 130 2" xfId="9791"/>
    <cellStyle name="Vejica 130 2 2" xfId="13292"/>
    <cellStyle name="Vejica 130 2 2 2" xfId="19227"/>
    <cellStyle name="Vejica 130 2 3" xfId="16412"/>
    <cellStyle name="Vejica 130 3" xfId="8962"/>
    <cellStyle name="Vejica 130 3 2" xfId="13275"/>
    <cellStyle name="Vejica 130 3 2 2" xfId="19210"/>
    <cellStyle name="Vejica 130 3 3" xfId="16093"/>
    <cellStyle name="Vejica 130 4" xfId="9492"/>
    <cellStyle name="Vejica 130 4 2" xfId="13110"/>
    <cellStyle name="Vejica 130 4 2 2" xfId="19045"/>
    <cellStyle name="Vejica 130 4 3" xfId="16298"/>
    <cellStyle name="Vejica 130 5" xfId="12762"/>
    <cellStyle name="Vejica 130 5 2" xfId="18700"/>
    <cellStyle name="Vejica 130 6" xfId="16271"/>
    <cellStyle name="Vejica 131" xfId="8892"/>
    <cellStyle name="Vejica 131 2" xfId="9712"/>
    <cellStyle name="Vejica 131 2 2" xfId="13299"/>
    <cellStyle name="Vejica 131 2 2 2" xfId="19234"/>
    <cellStyle name="Vejica 131 2 3" xfId="16374"/>
    <cellStyle name="Vejica 131 3" xfId="8101"/>
    <cellStyle name="Vejica 131 3 2" xfId="13384"/>
    <cellStyle name="Vejica 131 3 2 2" xfId="19319"/>
    <cellStyle name="Vejica 131 3 3" xfId="15731"/>
    <cellStyle name="Vejica 131 4" xfId="8154"/>
    <cellStyle name="Vejica 131 4 2" xfId="12598"/>
    <cellStyle name="Vejica 131 4 2 2" xfId="18537"/>
    <cellStyle name="Vejica 131 4 3" xfId="15754"/>
    <cellStyle name="Vejica 131 5" xfId="12755"/>
    <cellStyle name="Vejica 131 5 2" xfId="18693"/>
    <cellStyle name="Vejica 131 6" xfId="16054"/>
    <cellStyle name="Vejica 132" xfId="8447"/>
    <cellStyle name="Vejica 132 2" xfId="9785"/>
    <cellStyle name="Vejica 132 2 2" xfId="13293"/>
    <cellStyle name="Vejica 132 2 2 2" xfId="19228"/>
    <cellStyle name="Vejica 132 2 3" xfId="16409"/>
    <cellStyle name="Vejica 132 3" xfId="9458"/>
    <cellStyle name="Vejica 132 3 2" xfId="13464"/>
    <cellStyle name="Vejica 132 3 2 2" xfId="19399"/>
    <cellStyle name="Vejica 132 3 3" xfId="16277"/>
    <cellStyle name="Vejica 132 4" xfId="8911"/>
    <cellStyle name="Vejica 132 4 2" xfId="13061"/>
    <cellStyle name="Vejica 132 4 2 2" xfId="18996"/>
    <cellStyle name="Vejica 132 4 3" xfId="16064"/>
    <cellStyle name="Vejica 132 5" xfId="12761"/>
    <cellStyle name="Vejica 132 5 2" xfId="18699"/>
    <cellStyle name="Vejica 132 6" xfId="15905"/>
    <cellStyle name="Vejica 133" xfId="7961"/>
    <cellStyle name="Vejica 133 2" xfId="7804"/>
    <cellStyle name="Vejica 133 2 2" xfId="13297"/>
    <cellStyle name="Vejica 133 2 2 2" xfId="19232"/>
    <cellStyle name="Vejica 133 2 3" xfId="15577"/>
    <cellStyle name="Vejica 133 3" xfId="7801"/>
    <cellStyle name="Vejica 133 3 2" xfId="13366"/>
    <cellStyle name="Vejica 133 3 2 2" xfId="19301"/>
    <cellStyle name="Vejica 133 3 3" xfId="15576"/>
    <cellStyle name="Vejica 133 4" xfId="9054"/>
    <cellStyle name="Vejica 133 4 2" xfId="12603"/>
    <cellStyle name="Vejica 133 4 2 2" xfId="18542"/>
    <cellStyle name="Vejica 133 4 3" xfId="16128"/>
    <cellStyle name="Vejica 133 5" xfId="12757"/>
    <cellStyle name="Vejica 133 5 2" xfId="18695"/>
    <cellStyle name="Vejica 133 6" xfId="15695"/>
    <cellStyle name="Vejica 134" xfId="9855"/>
    <cellStyle name="Vejica 134 2" xfId="8898"/>
    <cellStyle name="Vejica 134 2 2" xfId="13300"/>
    <cellStyle name="Vejica 134 2 2 2" xfId="19235"/>
    <cellStyle name="Vejica 134 2 3" xfId="16058"/>
    <cellStyle name="Vejica 134 3" xfId="12221"/>
    <cellStyle name="Vejica 134 3 2" xfId="13466"/>
    <cellStyle name="Vejica 134 3 2 2" xfId="19401"/>
    <cellStyle name="Vejica 134 3 3" xfId="18316"/>
    <cellStyle name="Vejica 134 4" xfId="11772"/>
    <cellStyle name="Vejica 134 4 2" xfId="12611"/>
    <cellStyle name="Vejica 134 4 2 2" xfId="18550"/>
    <cellStyle name="Vejica 134 4 3" xfId="18176"/>
    <cellStyle name="Vejica 134 5" xfId="12754"/>
    <cellStyle name="Vejica 134 5 2" xfId="18692"/>
    <cellStyle name="Vejica 134 6" xfId="16450"/>
    <cellStyle name="Vejica 135" xfId="8463"/>
    <cellStyle name="Vejica 135 2" xfId="9752"/>
    <cellStyle name="Vejica 135 2 2" xfId="13298"/>
    <cellStyle name="Vejica 135 2 2 2" xfId="19233"/>
    <cellStyle name="Vejica 135 2 3" xfId="16395"/>
    <cellStyle name="Vejica 135 3" xfId="8922"/>
    <cellStyle name="Vejica 135 3 2" xfId="13426"/>
    <cellStyle name="Vejica 135 3 2 2" xfId="19361"/>
    <cellStyle name="Vejica 135 3 3" xfId="16070"/>
    <cellStyle name="Vejica 135 4" xfId="12176"/>
    <cellStyle name="Vejica 135 4 2" xfId="12839"/>
    <cellStyle name="Vejica 135 4 2 2" xfId="18777"/>
    <cellStyle name="Vejica 135 4 3" xfId="18301"/>
    <cellStyle name="Vejica 135 5" xfId="12756"/>
    <cellStyle name="Vejica 135 5 2" xfId="18694"/>
    <cellStyle name="Vejica 135 6" xfId="15914"/>
    <cellStyle name="Vejica 136" xfId="8161"/>
    <cellStyle name="Vejica 136 2" xfId="7791"/>
    <cellStyle name="Vejica 136 2 2" xfId="13301"/>
    <cellStyle name="Vejica 136 2 2 2" xfId="19236"/>
    <cellStyle name="Vejica 136 2 3" xfId="15568"/>
    <cellStyle name="Vejica 136 3" xfId="8622"/>
    <cellStyle name="Vejica 136 3 2" xfId="13417"/>
    <cellStyle name="Vejica 136 3 2 2" xfId="19352"/>
    <cellStyle name="Vejica 136 3 3" xfId="15982"/>
    <cellStyle name="Vejica 136 4" xfId="9005"/>
    <cellStyle name="Vejica 136 4 2" xfId="13051"/>
    <cellStyle name="Vejica 136 4 2 2" xfId="18986"/>
    <cellStyle name="Vejica 136 4 3" xfId="16110"/>
    <cellStyle name="Vejica 136 5" xfId="12753"/>
    <cellStyle name="Vejica 136 5 2" xfId="18691"/>
    <cellStyle name="Vejica 136 6" xfId="15758"/>
    <cellStyle name="Vejica 137" xfId="8913"/>
    <cellStyle name="Vejica 137 2" xfId="7593"/>
    <cellStyle name="Vejica 137 2 2" xfId="13304"/>
    <cellStyle name="Vejica 137 2 2 2" xfId="19239"/>
    <cellStyle name="Vejica 137 2 3" xfId="15520"/>
    <cellStyle name="Vejica 137 3" xfId="7960"/>
    <cellStyle name="Vejica 137 3 2" xfId="13382"/>
    <cellStyle name="Vejica 137 3 2 2" xfId="19317"/>
    <cellStyle name="Vejica 137 3 3" xfId="15694"/>
    <cellStyle name="Vejica 137 4" xfId="12379"/>
    <cellStyle name="Vejica 137 4 2" xfId="12604"/>
    <cellStyle name="Vejica 137 4 2 2" xfId="18543"/>
    <cellStyle name="Vejica 137 4 3" xfId="18365"/>
    <cellStyle name="Vejica 137 5" xfId="12750"/>
    <cellStyle name="Vejica 137 5 2" xfId="18688"/>
    <cellStyle name="Vejica 137 6" xfId="16065"/>
    <cellStyle name="Vejica 138" xfId="9103"/>
    <cellStyle name="Vejica 138 2" xfId="7797"/>
    <cellStyle name="Vejica 138 2 2" xfId="13308"/>
    <cellStyle name="Vejica 138 2 2 2" xfId="19243"/>
    <cellStyle name="Vejica 138 2 3" xfId="15573"/>
    <cellStyle name="Vejica 138 3" xfId="8137"/>
    <cellStyle name="Vejica 138 3 2" xfId="13497"/>
    <cellStyle name="Vejica 138 3 2 2" xfId="19432"/>
    <cellStyle name="Vejica 138 3 3" xfId="15746"/>
    <cellStyle name="Vejica 138 4" xfId="12230"/>
    <cellStyle name="Vejica 138 4 2" xfId="13153"/>
    <cellStyle name="Vejica 138 4 2 2" xfId="19088"/>
    <cellStyle name="Vejica 138 4 3" xfId="18318"/>
    <cellStyle name="Vejica 138 5" xfId="12746"/>
    <cellStyle name="Vejica 138 5 2" xfId="18684"/>
    <cellStyle name="Vejica 138 6" xfId="16171"/>
    <cellStyle name="Vejica 139" xfId="7683"/>
    <cellStyle name="Vejica 139 2" xfId="12109"/>
    <cellStyle name="Vejica 139 2 2" xfId="13305"/>
    <cellStyle name="Vejica 139 2 2 2" xfId="19240"/>
    <cellStyle name="Vejica 139 2 3" xfId="18280"/>
    <cellStyle name="Vejica 139 3" xfId="11950"/>
    <cellStyle name="Vejica 139 3 2" xfId="13507"/>
    <cellStyle name="Vejica 139 3 2 2" xfId="19442"/>
    <cellStyle name="Vejica 139 3 3" xfId="18232"/>
    <cellStyle name="Vejica 139 4" xfId="9721"/>
    <cellStyle name="Vejica 139 4 2" xfId="13068"/>
    <cellStyle name="Vejica 139 4 2 2" xfId="19003"/>
    <cellStyle name="Vejica 139 4 3" xfId="16379"/>
    <cellStyle name="Vejica 139 5" xfId="12749"/>
    <cellStyle name="Vejica 139 5 2" xfId="18687"/>
    <cellStyle name="Vejica 139 6" xfId="15546"/>
    <cellStyle name="Vejica 14" xfId="564"/>
    <cellStyle name="Vejica 14 2" xfId="1720"/>
    <cellStyle name="Vejica 14 2 2" xfId="12049"/>
    <cellStyle name="Vejica 14 2 2 2" xfId="13169"/>
    <cellStyle name="Vejica 14 2 2 2 2" xfId="19104"/>
    <cellStyle name="Vejica 14 2 2 3" xfId="18259"/>
    <cellStyle name="Vejica 14 2 3" xfId="7672"/>
    <cellStyle name="Vejica 14 2 3 2" xfId="13338"/>
    <cellStyle name="Vejica 14 2 3 2 2" xfId="19273"/>
    <cellStyle name="Vejica 14 2 3 3" xfId="15538"/>
    <cellStyle name="Vejica 14 2 4" xfId="9563"/>
    <cellStyle name="Vejica 14 2 4 2" xfId="13079"/>
    <cellStyle name="Vejica 14 2 4 2 2" xfId="19014"/>
    <cellStyle name="Vejica 14 2 4 3" xfId="16329"/>
    <cellStyle name="Vejica 14 2 5" xfId="8367"/>
    <cellStyle name="Vejica 14 2 5 2" xfId="15887"/>
    <cellStyle name="Vejica 14 2 6" xfId="12798"/>
    <cellStyle name="Vejica 14 2 6 2" xfId="18736"/>
    <cellStyle name="Vejica 14 3" xfId="1721"/>
    <cellStyle name="Vejica 14 3 2" xfId="11823"/>
    <cellStyle name="Vejica 14 3 2 2" xfId="18190"/>
    <cellStyle name="Vejica 14 3 3" xfId="12799"/>
    <cellStyle name="Vejica 14 3 3 2" xfId="18737"/>
    <cellStyle name="Vejica 14 4" xfId="1722"/>
    <cellStyle name="Vejica 14 4 2" xfId="8100"/>
    <cellStyle name="Vejica 14 4 2 2" xfId="15730"/>
    <cellStyle name="Vejica 14 4 3" xfId="13361"/>
    <cellStyle name="Vejica 14 4 3 2" xfId="19296"/>
    <cellStyle name="Vejica 14 5" xfId="3638"/>
    <cellStyle name="Vejica 14 6" xfId="3637"/>
    <cellStyle name="Vejica 14 7" xfId="11852"/>
    <cellStyle name="Vejica 14 7 2" xfId="18198"/>
    <cellStyle name="Vejica 14 8" xfId="13005"/>
    <cellStyle name="Vejica 14 8 2" xfId="18943"/>
    <cellStyle name="Vejica 140" xfId="9670"/>
    <cellStyle name="Vejica 140 2" xfId="8112"/>
    <cellStyle name="Vejica 140 2 2" xfId="13302"/>
    <cellStyle name="Vejica 140 2 2 2" xfId="19237"/>
    <cellStyle name="Vejica 140 2 3" xfId="15739"/>
    <cellStyle name="Vejica 140 3" xfId="7933"/>
    <cellStyle name="Vejica 140 3 2" xfId="12833"/>
    <cellStyle name="Vejica 140 3 2 2" xfId="18771"/>
    <cellStyle name="Vejica 140 3 3" xfId="15679"/>
    <cellStyle name="Vejica 140 4" xfId="7583"/>
    <cellStyle name="Vejica 140 4 2" xfId="13046"/>
    <cellStyle name="Vejica 140 4 2 2" xfId="18981"/>
    <cellStyle name="Vejica 140 4 3" xfId="15512"/>
    <cellStyle name="Vejica 140 5" xfId="12752"/>
    <cellStyle name="Vejica 140 5 2" xfId="18690"/>
    <cellStyle name="Vejica 140 6" xfId="16356"/>
    <cellStyle name="Vejica 141" xfId="8179"/>
    <cellStyle name="Vejica 141 2" xfId="11934"/>
    <cellStyle name="Vejica 141 2 2" xfId="13303"/>
    <cellStyle name="Vejica 141 2 2 2" xfId="19238"/>
    <cellStyle name="Vejica 141 2 3" xfId="18226"/>
    <cellStyle name="Vejica 141 3" xfId="9594"/>
    <cellStyle name="Vejica 141 3 2" xfId="13266"/>
    <cellStyle name="Vejica 141 3 2 2" xfId="19201"/>
    <cellStyle name="Vejica 141 3 3" xfId="16336"/>
    <cellStyle name="Vejica 141 4" xfId="7585"/>
    <cellStyle name="Vejica 141 4 2" xfId="12610"/>
    <cellStyle name="Vejica 141 4 2 2" xfId="18549"/>
    <cellStyle name="Vejica 141 4 3" xfId="15514"/>
    <cellStyle name="Vejica 141 5" xfId="12751"/>
    <cellStyle name="Vejica 141 5 2" xfId="18689"/>
    <cellStyle name="Vejica 141 6" xfId="15767"/>
    <cellStyle name="Vejica 142" xfId="8745"/>
    <cellStyle name="Vejica 142 2" xfId="12125"/>
    <cellStyle name="Vejica 142 2 2" xfId="13307"/>
    <cellStyle name="Vejica 142 2 2 2" xfId="19242"/>
    <cellStyle name="Vejica 142 2 3" xfId="18286"/>
    <cellStyle name="Vejica 142 3" xfId="11936"/>
    <cellStyle name="Vejica 142 3 2" xfId="13508"/>
    <cellStyle name="Vejica 142 3 2 2" xfId="19443"/>
    <cellStyle name="Vejica 142 3 3" xfId="18228"/>
    <cellStyle name="Vejica 142 4" xfId="8184"/>
    <cellStyle name="Vejica 142 4 2" xfId="13115"/>
    <cellStyle name="Vejica 142 4 2 2" xfId="19050"/>
    <cellStyle name="Vejica 142 4 3" xfId="15771"/>
    <cellStyle name="Vejica 142 5" xfId="12747"/>
    <cellStyle name="Vejica 142 5 2" xfId="18685"/>
    <cellStyle name="Vejica 142 6" xfId="16019"/>
    <cellStyle name="Vejica 143" xfId="9697"/>
    <cellStyle name="Vejica 143 2" xfId="9045"/>
    <cellStyle name="Vejica 143 2 2" xfId="13310"/>
    <cellStyle name="Vejica 143 2 2 2" xfId="19245"/>
    <cellStyle name="Vejica 143 2 3" xfId="16124"/>
    <cellStyle name="Vejica 143 3" xfId="11904"/>
    <cellStyle name="Vejica 143 3 2" xfId="13385"/>
    <cellStyle name="Vejica 143 3 2 2" xfId="19320"/>
    <cellStyle name="Vejica 143 3 3" xfId="18216"/>
    <cellStyle name="Vejica 143 4" xfId="8570"/>
    <cellStyle name="Vejica 143 4 2" xfId="13034"/>
    <cellStyle name="Vejica 143 4 2 2" xfId="18969"/>
    <cellStyle name="Vejica 143 4 3" xfId="15961"/>
    <cellStyle name="Vejica 143 5" xfId="12744"/>
    <cellStyle name="Vejica 143 5 2" xfId="18682"/>
    <cellStyle name="Vejica 143 6" xfId="16369"/>
    <cellStyle name="Vejica 144" xfId="9104"/>
    <cellStyle name="Vejica 144 2" xfId="11949"/>
    <cellStyle name="Vejica 144 2 2" xfId="13306"/>
    <cellStyle name="Vejica 144 2 2 2" xfId="19241"/>
    <cellStyle name="Vejica 144 2 3" xfId="18231"/>
    <cellStyle name="Vejica 144 3" xfId="9015"/>
    <cellStyle name="Vejica 144 3 2" xfId="13452"/>
    <cellStyle name="Vejica 144 3 2 2" xfId="19387"/>
    <cellStyle name="Vejica 144 3 3" xfId="16113"/>
    <cellStyle name="Vejica 144 4" xfId="9536"/>
    <cellStyle name="Vejica 144 4 2" xfId="13148"/>
    <cellStyle name="Vejica 144 4 2 2" xfId="19083"/>
    <cellStyle name="Vejica 144 4 3" xfId="16313"/>
    <cellStyle name="Vejica 144 5" xfId="12748"/>
    <cellStyle name="Vejica 144 5 2" xfId="18686"/>
    <cellStyle name="Vejica 144 6" xfId="16172"/>
    <cellStyle name="Vejica 145" xfId="8657"/>
    <cellStyle name="Vejica 145 2" xfId="9783"/>
    <cellStyle name="Vejica 145 2 2" xfId="13309"/>
    <cellStyle name="Vejica 145 2 2 2" xfId="19244"/>
    <cellStyle name="Vejica 145 2 3" xfId="16408"/>
    <cellStyle name="Vejica 145 3" xfId="8585"/>
    <cellStyle name="Vejica 145 3 2" xfId="13373"/>
    <cellStyle name="Vejica 145 3 2 2" xfId="19308"/>
    <cellStyle name="Vejica 145 3 3" xfId="15967"/>
    <cellStyle name="Vejica 145 4" xfId="12193"/>
    <cellStyle name="Vejica 145 4 2" xfId="13120"/>
    <cellStyle name="Vejica 145 4 2 2" xfId="19055"/>
    <cellStyle name="Vejica 145 4 3" xfId="18306"/>
    <cellStyle name="Vejica 145 5" xfId="12745"/>
    <cellStyle name="Vejica 145 5 2" xfId="18683"/>
    <cellStyle name="Vejica 145 6" xfId="15998"/>
    <cellStyle name="Vejica 146" xfId="8935"/>
    <cellStyle name="Vejica 146 2" xfId="12194"/>
    <cellStyle name="Vejica 146 2 2" xfId="13317"/>
    <cellStyle name="Vejica 146 2 2 2" xfId="19252"/>
    <cellStyle name="Vejica 146 2 3" xfId="18307"/>
    <cellStyle name="Vejica 146 3" xfId="8729"/>
    <cellStyle name="Vejica 146 3 2" xfId="13340"/>
    <cellStyle name="Vejica 146 3 2 2" xfId="19275"/>
    <cellStyle name="Vejica 146 3 3" xfId="16011"/>
    <cellStyle name="Vejica 146 4" xfId="9837"/>
    <cellStyle name="Vejica 146 4 2" xfId="13027"/>
    <cellStyle name="Vejica 146 4 2 2" xfId="18962"/>
    <cellStyle name="Vejica 146 4 3" xfId="16439"/>
    <cellStyle name="Vejica 146 5" xfId="12737"/>
    <cellStyle name="Vejica 146 5 2" xfId="18675"/>
    <cellStyle name="Vejica 146 6" xfId="16078"/>
    <cellStyle name="Vejica 147" xfId="8891"/>
    <cellStyle name="Vejica 147 2" xfId="8916"/>
    <cellStyle name="Vejica 147 2 2" xfId="13314"/>
    <cellStyle name="Vejica 147 2 2 2" xfId="19249"/>
    <cellStyle name="Vejica 147 2 3" xfId="16067"/>
    <cellStyle name="Vejica 147 3" xfId="9518"/>
    <cellStyle name="Vejica 147 3 2" xfId="13057"/>
    <cellStyle name="Vejica 147 3 2 2" xfId="18992"/>
    <cellStyle name="Vejica 147 3 3" xfId="16306"/>
    <cellStyle name="Vejica 147 4" xfId="11839"/>
    <cellStyle name="Vejica 147 4 2" xfId="12834"/>
    <cellStyle name="Vejica 147 4 2 2" xfId="18772"/>
    <cellStyle name="Vejica 147 4 3" xfId="18192"/>
    <cellStyle name="Vejica 147 5" xfId="12740"/>
    <cellStyle name="Vejica 147 5 2" xfId="18678"/>
    <cellStyle name="Vejica 147 6" xfId="16053"/>
    <cellStyle name="Vejica 148" xfId="10197"/>
    <cellStyle name="Vejica 148 2" xfId="8978"/>
    <cellStyle name="Vejica 148 2 2" xfId="13312"/>
    <cellStyle name="Vejica 148 2 2 2" xfId="19247"/>
    <cellStyle name="Vejica 148 2 3" xfId="16100"/>
    <cellStyle name="Vejica 148 3" xfId="9490"/>
    <cellStyle name="Vejica 148 3 2" xfId="13270"/>
    <cellStyle name="Vejica 148 3 2 2" xfId="19205"/>
    <cellStyle name="Vejica 148 3 3" xfId="16297"/>
    <cellStyle name="Vejica 148 4" xfId="9693"/>
    <cellStyle name="Vejica 148 4 2" xfId="13101"/>
    <cellStyle name="Vejica 148 4 2 2" xfId="19036"/>
    <cellStyle name="Vejica 148 4 3" xfId="16367"/>
    <cellStyle name="Vejica 148 5" xfId="12742"/>
    <cellStyle name="Vejica 148 5 2" xfId="18680"/>
    <cellStyle name="Vejica 148 6" xfId="16689"/>
    <cellStyle name="Vejica 149" xfId="9521"/>
    <cellStyle name="Vejica 149 2" xfId="12195"/>
    <cellStyle name="Vejica 149 2 2" xfId="13316"/>
    <cellStyle name="Vejica 149 2 2 2" xfId="19251"/>
    <cellStyle name="Vejica 149 2 3" xfId="18308"/>
    <cellStyle name="Vejica 149 3" xfId="9569"/>
    <cellStyle name="Vejica 149 3 2" xfId="12825"/>
    <cellStyle name="Vejica 149 3 2 2" xfId="18763"/>
    <cellStyle name="Vejica 149 3 3" xfId="16331"/>
    <cellStyle name="Vejica 149 4" xfId="8605"/>
    <cellStyle name="Vejica 149 4 2" xfId="13119"/>
    <cellStyle name="Vejica 149 4 2 2" xfId="19054"/>
    <cellStyle name="Vejica 149 4 3" xfId="15974"/>
    <cellStyle name="Vejica 149 5" xfId="12738"/>
    <cellStyle name="Vejica 149 5 2" xfId="18676"/>
    <cellStyle name="Vejica 149 6" xfId="16307"/>
    <cellStyle name="Vejica 15" xfId="2"/>
    <cellStyle name="Vejica 15 10" xfId="13004"/>
    <cellStyle name="Vejica 15 10 2" xfId="18942"/>
    <cellStyle name="Vejica 15 11" xfId="19471"/>
    <cellStyle name="Vejica 15 2" xfId="565"/>
    <cellStyle name="Vejica 15 2 10" xfId="12589"/>
    <cellStyle name="Vejica 15 2 10 2" xfId="18528"/>
    <cellStyle name="Vejica 15 2 2" xfId="1723"/>
    <cellStyle name="Vejica 15 2 2 2" xfId="9868"/>
    <cellStyle name="Vejica 15 2 2 2 2" xfId="16457"/>
    <cellStyle name="Vejica 15 2 2 3" xfId="13170"/>
    <cellStyle name="Vejica 15 2 2 3 2" xfId="19105"/>
    <cellStyle name="Vejica 15 2 3" xfId="794"/>
    <cellStyle name="Vejica 15 2 3 2" xfId="3641"/>
    <cellStyle name="Vejica 15 2 3 3" xfId="8896"/>
    <cellStyle name="Vejica 15 2 3 3 2" xfId="16056"/>
    <cellStyle name="Vejica 15 2 3 4" xfId="13374"/>
    <cellStyle name="Vejica 15 2 3 4 2" xfId="19309"/>
    <cellStyle name="Vejica 15 2 4" xfId="788"/>
    <cellStyle name="Vejica 15 2 4 2" xfId="8272"/>
    <cellStyle name="Vejica 15 2 4 2 2" xfId="15833"/>
    <cellStyle name="Vejica 15 2 4 3" xfId="13066"/>
    <cellStyle name="Vejica 15 2 4 3 2" xfId="19001"/>
    <cellStyle name="Vejica 15 2 5" xfId="3642"/>
    <cellStyle name="Vejica 15 2 5 2" xfId="3643"/>
    <cellStyle name="Vejica 15 2 6" xfId="3644"/>
    <cellStyle name="Vejica 15 2 7" xfId="3640"/>
    <cellStyle name="Vejica 15 2 8" xfId="7057"/>
    <cellStyle name="Vejica 15 2 9" xfId="9553"/>
    <cellStyle name="Vejica 15 2 9 2" xfId="16323"/>
    <cellStyle name="Vejica 15 3" xfId="784"/>
    <cellStyle name="Vejica 15 3 2" xfId="1724"/>
    <cellStyle name="Vejica 15 3 3" xfId="3646"/>
    <cellStyle name="Vejica 15 3 4" xfId="3647"/>
    <cellStyle name="Vejica 15 3 5" xfId="3645"/>
    <cellStyle name="Vejica 15 3 6" xfId="8820"/>
    <cellStyle name="Vejica 15 3 6 2" xfId="16033"/>
    <cellStyle name="Vejica 15 3 7" xfId="12797"/>
    <cellStyle name="Vejica 15 3 7 2" xfId="18735"/>
    <cellStyle name="Vejica 15 4" xfId="1725"/>
    <cellStyle name="Vejica 15 4 2" xfId="3648"/>
    <cellStyle name="Vejica 15 4 3" xfId="9489"/>
    <cellStyle name="Vejica 15 4 3 2" xfId="16296"/>
    <cellStyle name="Vejica 15 4 4" xfId="13342"/>
    <cellStyle name="Vejica 15 4 4 2" xfId="19277"/>
    <cellStyle name="Vejica 15 5" xfId="1726"/>
    <cellStyle name="Vejica 15 6" xfId="3649"/>
    <cellStyle name="Vejica 15 6 2" xfId="3650"/>
    <cellStyle name="Vejica 15 7" xfId="3651"/>
    <cellStyle name="Vejica 15 8" xfId="3639"/>
    <cellStyle name="Vejica 15 9" xfId="8425"/>
    <cellStyle name="Vejica 15 9 2" xfId="15898"/>
    <cellStyle name="Vejica 150" xfId="9021"/>
    <cellStyle name="Vejica 150 2" xfId="8643"/>
    <cellStyle name="Vejica 150 2 2" xfId="13315"/>
    <cellStyle name="Vejica 150 2 2 2" xfId="19250"/>
    <cellStyle name="Vejica 150 2 3" xfId="15990"/>
    <cellStyle name="Vejica 150 3" xfId="12252"/>
    <cellStyle name="Vejica 150 3 2" xfId="13268"/>
    <cellStyle name="Vejica 150 3 2 2" xfId="19203"/>
    <cellStyle name="Vejica 150 3 3" xfId="18325"/>
    <cellStyle name="Vejica 150 4" xfId="8200"/>
    <cellStyle name="Vejica 150 4 2" xfId="13098"/>
    <cellStyle name="Vejica 150 4 2 2" xfId="19033"/>
    <cellStyle name="Vejica 150 4 3" xfId="15779"/>
    <cellStyle name="Vejica 150 5" xfId="12739"/>
    <cellStyle name="Vejica 150 5 2" xfId="18677"/>
    <cellStyle name="Vejica 150 6" xfId="16116"/>
    <cellStyle name="Vejica 151" xfId="8905"/>
    <cellStyle name="Vejica 151 2" xfId="12302"/>
    <cellStyle name="Vejica 151 2 2" xfId="13318"/>
    <cellStyle name="Vejica 151 2 2 2" xfId="19253"/>
    <cellStyle name="Vejica 151 2 3" xfId="18343"/>
    <cellStyle name="Vejica 151 3" xfId="9559"/>
    <cellStyle name="Vejica 151 3 2" xfId="13324"/>
    <cellStyle name="Vejica 151 3 2 2" xfId="19259"/>
    <cellStyle name="Vejica 151 3 3" xfId="16325"/>
    <cellStyle name="Vejica 151 4" xfId="8445"/>
    <cellStyle name="Vejica 151 4 2" xfId="13113"/>
    <cellStyle name="Vejica 151 4 2 2" xfId="19048"/>
    <cellStyle name="Vejica 151 4 3" xfId="15904"/>
    <cellStyle name="Vejica 151 5" xfId="12736"/>
    <cellStyle name="Vejica 151 5 2" xfId="18674"/>
    <cellStyle name="Vejica 151 6" xfId="16062"/>
    <cellStyle name="Vejica 152" xfId="8114"/>
    <cellStyle name="Vejica 152 2" xfId="8208"/>
    <cellStyle name="Vejica 152 2 2" xfId="13320"/>
    <cellStyle name="Vejica 152 2 2 2" xfId="19255"/>
    <cellStyle name="Vejica 152 2 3" xfId="15781"/>
    <cellStyle name="Vejica 152 3" xfId="9417"/>
    <cellStyle name="Vejica 152 3 2" xfId="13475"/>
    <cellStyle name="Vejica 152 3 2 2" xfId="19410"/>
    <cellStyle name="Vejica 152 3 3" xfId="16263"/>
    <cellStyle name="Vejica 152 4" xfId="9466"/>
    <cellStyle name="Vejica 152 4 2" xfId="13149"/>
    <cellStyle name="Vejica 152 4 2 2" xfId="19084"/>
    <cellStyle name="Vejica 152 4 3" xfId="16284"/>
    <cellStyle name="Vejica 152 5" xfId="12734"/>
    <cellStyle name="Vejica 152 5 2" xfId="18672"/>
    <cellStyle name="Vejica 152 6" xfId="15740"/>
    <cellStyle name="Vejica 153" xfId="8462"/>
    <cellStyle name="Vejica 153 2" xfId="9899"/>
    <cellStyle name="Vejica 153 2 2" xfId="13313"/>
    <cellStyle name="Vejica 153 2 2 2" xfId="19248"/>
    <cellStyle name="Vejica 153 2 3" xfId="16465"/>
    <cellStyle name="Vejica 153 3" xfId="11326"/>
    <cellStyle name="Vejica 153 3 2" xfId="13524"/>
    <cellStyle name="Vejica 153 3 2 2" xfId="19459"/>
    <cellStyle name="Vejica 153 3 3" xfId="17812"/>
    <cellStyle name="Vejica 153 4" xfId="8336"/>
    <cellStyle name="Vejica 153 4 2" xfId="13073"/>
    <cellStyle name="Vejica 153 4 2 2" xfId="19008"/>
    <cellStyle name="Vejica 153 4 3" xfId="15877"/>
    <cellStyle name="Vejica 153 5" xfId="12741"/>
    <cellStyle name="Vejica 153 5 2" xfId="18679"/>
    <cellStyle name="Vejica 153 6" xfId="15913"/>
    <cellStyle name="Vejica 154" xfId="9498"/>
    <cellStyle name="Vejica 154 2" xfId="9534"/>
    <cellStyle name="Vejica 154 2 2" xfId="13311"/>
    <cellStyle name="Vejica 154 2 2 2" xfId="19246"/>
    <cellStyle name="Vejica 154 2 3" xfId="16311"/>
    <cellStyle name="Vejica 154 3" xfId="9729"/>
    <cellStyle name="Vejica 154 3 2" xfId="13481"/>
    <cellStyle name="Vejica 154 3 2 2" xfId="19416"/>
    <cellStyle name="Vejica 154 3 3" xfId="16383"/>
    <cellStyle name="Vejica 154 4" xfId="8002"/>
    <cellStyle name="Vejica 154 4 2" xfId="13097"/>
    <cellStyle name="Vejica 154 4 2 2" xfId="19032"/>
    <cellStyle name="Vejica 154 4 3" xfId="15708"/>
    <cellStyle name="Vejica 154 5" xfId="12743"/>
    <cellStyle name="Vejica 154 5 2" xfId="18681"/>
    <cellStyle name="Vejica 154 6" xfId="16300"/>
    <cellStyle name="Vejica 155" xfId="8178"/>
    <cellStyle name="Vejica 155 2" xfId="11873"/>
    <cellStyle name="Vejica 155 2 2" xfId="13319"/>
    <cellStyle name="Vejica 155 2 2 2" xfId="19254"/>
    <cellStyle name="Vejica 155 2 3" xfId="18206"/>
    <cellStyle name="Vejica 155 3" xfId="8497"/>
    <cellStyle name="Vejica 155 3 2" xfId="13425"/>
    <cellStyle name="Vejica 155 3 2 2" xfId="19360"/>
    <cellStyle name="Vejica 155 3 3" xfId="15931"/>
    <cellStyle name="Vejica 155 4" xfId="7588"/>
    <cellStyle name="Vejica 155 4 2" xfId="13104"/>
    <cellStyle name="Vejica 155 4 2 2" xfId="19039"/>
    <cellStyle name="Vejica 155 4 3" xfId="15516"/>
    <cellStyle name="Vejica 155 5" xfId="12735"/>
    <cellStyle name="Vejica 155 5 2" xfId="18673"/>
    <cellStyle name="Vejica 155 6" xfId="15766"/>
    <cellStyle name="Vejica 156" xfId="11922"/>
    <cellStyle name="Vejica 156 2" xfId="9901"/>
    <cellStyle name="Vejica 156 2 2" xfId="13321"/>
    <cellStyle name="Vejica 156 2 2 2" xfId="19256"/>
    <cellStyle name="Vejica 156 2 3" xfId="16466"/>
    <cellStyle name="Vejica 156 3" xfId="11905"/>
    <cellStyle name="Vejica 156 3 2" xfId="13468"/>
    <cellStyle name="Vejica 156 3 2 2" xfId="19403"/>
    <cellStyle name="Vejica 156 3 3" xfId="18217"/>
    <cellStyle name="Vejica 156 4" xfId="8979"/>
    <cellStyle name="Vejica 156 4 2" xfId="13099"/>
    <cellStyle name="Vejica 156 4 2 2" xfId="19034"/>
    <cellStyle name="Vejica 156 4 3" xfId="16101"/>
    <cellStyle name="Vejica 156 5" xfId="12733"/>
    <cellStyle name="Vejica 156 5 2" xfId="18671"/>
    <cellStyle name="Vejica 156 6" xfId="18223"/>
    <cellStyle name="Vejica 157" xfId="9102"/>
    <cellStyle name="Vejica 157 2" xfId="9948"/>
    <cellStyle name="Vejica 157 2 2" xfId="13322"/>
    <cellStyle name="Vejica 157 2 2 2" xfId="19257"/>
    <cellStyle name="Vejica 157 2 3" xfId="16480"/>
    <cellStyle name="Vejica 157 3" xfId="7767"/>
    <cellStyle name="Vejica 157 3 2" xfId="13345"/>
    <cellStyle name="Vejica 157 3 2 2" xfId="19280"/>
    <cellStyle name="Vejica 157 3 3" xfId="15557"/>
    <cellStyle name="Vejica 157 4" xfId="9618"/>
    <cellStyle name="Vejica 157 4 2" xfId="12842"/>
    <cellStyle name="Vejica 157 4 2 2" xfId="18780"/>
    <cellStyle name="Vejica 157 4 3" xfId="16342"/>
    <cellStyle name="Vejica 157 5" xfId="12732"/>
    <cellStyle name="Vejica 157 5 2" xfId="18670"/>
    <cellStyle name="Vejica 157 6" xfId="16170"/>
    <cellStyle name="Vejica 158" xfId="12080"/>
    <cellStyle name="Vejica 158 2" xfId="7958"/>
    <cellStyle name="Vejica 158 2 2" xfId="13327"/>
    <cellStyle name="Vejica 158 2 2 2" xfId="19262"/>
    <cellStyle name="Vejica 158 2 3" xfId="15692"/>
    <cellStyle name="Vejica 158 3" xfId="8105"/>
    <cellStyle name="Vejica 158 3 2" xfId="13277"/>
    <cellStyle name="Vejica 158 3 2 2" xfId="19212"/>
    <cellStyle name="Vejica 158 3 3" xfId="15735"/>
    <cellStyle name="Vejica 158 4" xfId="7922"/>
    <cellStyle name="Vejica 158 4 2" xfId="12600"/>
    <cellStyle name="Vejica 158 4 2 2" xfId="18539"/>
    <cellStyle name="Vejica 158 4 3" xfId="15669"/>
    <cellStyle name="Vejica 158 5" xfId="12729"/>
    <cellStyle name="Vejica 158 5 2" xfId="18667"/>
    <cellStyle name="Vejica 158 6" xfId="18269"/>
    <cellStyle name="Vejica 159" xfId="11870"/>
    <cellStyle name="Vejica 159 2" xfId="9711"/>
    <cellStyle name="Vejica 159 2 2" xfId="13326"/>
    <cellStyle name="Vejica 159 2 2 2" xfId="19261"/>
    <cellStyle name="Vejica 159 2 3" xfId="16373"/>
    <cellStyle name="Vejica 159 3" xfId="8111"/>
    <cellStyle name="Vejica 159 3 2" xfId="13351"/>
    <cellStyle name="Vejica 159 3 2 2" xfId="19286"/>
    <cellStyle name="Vejica 159 3 3" xfId="15738"/>
    <cellStyle name="Vejica 159 4" xfId="9728"/>
    <cellStyle name="Vejica 159 4 2" xfId="13090"/>
    <cellStyle name="Vejica 159 4 2 2" xfId="19025"/>
    <cellStyle name="Vejica 159 4 3" xfId="16382"/>
    <cellStyle name="Vejica 159 5" xfId="12730"/>
    <cellStyle name="Vejica 159 5 2" xfId="18668"/>
    <cellStyle name="Vejica 159 6" xfId="18203"/>
    <cellStyle name="Vejica 16" xfId="566"/>
    <cellStyle name="Vejica 16 2" xfId="1727"/>
    <cellStyle name="Vejica 16 2 2" xfId="12212"/>
    <cellStyle name="Vejica 16 2 2 2" xfId="13171"/>
    <cellStyle name="Vejica 16 2 2 2 2" xfId="19106"/>
    <cellStyle name="Vejica 16 2 2 3" xfId="18313"/>
    <cellStyle name="Vejica 16 2 3" xfId="8333"/>
    <cellStyle name="Vejica 16 2 3 2" xfId="13377"/>
    <cellStyle name="Vejica 16 2 3 2 2" xfId="19312"/>
    <cellStyle name="Vejica 16 2 3 3" xfId="15874"/>
    <cellStyle name="Vejica 16 2 4" xfId="8509"/>
    <cellStyle name="Vejica 16 2 4 2" xfId="13138"/>
    <cellStyle name="Vejica 16 2 4 2 2" xfId="19073"/>
    <cellStyle name="Vejica 16 2 4 3" xfId="15937"/>
    <cellStyle name="Vejica 16 2 5" xfId="8451"/>
    <cellStyle name="Vejica 16 2 5 2" xfId="15906"/>
    <cellStyle name="Vejica 16 2 6" xfId="12795"/>
    <cellStyle name="Vejica 16 2 6 2" xfId="18733"/>
    <cellStyle name="Vejica 16 3" xfId="1728"/>
    <cellStyle name="Vejica 16 3 2" xfId="9838"/>
    <cellStyle name="Vejica 16 3 2 2" xfId="16440"/>
    <cellStyle name="Vejica 16 3 3" xfId="12796"/>
    <cellStyle name="Vejica 16 3 3 2" xfId="18734"/>
    <cellStyle name="Vejica 16 4" xfId="1729"/>
    <cellStyle name="Vejica 16 4 2" xfId="7968"/>
    <cellStyle name="Vejica 16 4 2 2" xfId="15698"/>
    <cellStyle name="Vejica 16 4 3" xfId="13484"/>
    <cellStyle name="Vejica 16 4 3 2" xfId="19419"/>
    <cellStyle name="Vejica 16 5" xfId="3653"/>
    <cellStyle name="Vejica 16 6" xfId="3652"/>
    <cellStyle name="Vejica 16 7" xfId="12428"/>
    <cellStyle name="Vejica 16 7 2" xfId="18374"/>
    <cellStyle name="Vejica 16 8" xfId="12727"/>
    <cellStyle name="Vejica 16 8 2" xfId="18665"/>
    <cellStyle name="Vejica 160" xfId="12299"/>
    <cellStyle name="Vejica 160 2" xfId="9514"/>
    <cellStyle name="Vejica 160 2 2" xfId="13325"/>
    <cellStyle name="Vejica 160 2 2 2" xfId="19260"/>
    <cellStyle name="Vejica 160 2 3" xfId="16303"/>
    <cellStyle name="Vejica 160 3" xfId="7668"/>
    <cellStyle name="Vejica 160 3 2" xfId="13445"/>
    <cellStyle name="Vejica 160 3 2 2" xfId="19380"/>
    <cellStyle name="Vejica 160 3 3" xfId="15534"/>
    <cellStyle name="Vejica 160 4" xfId="11944"/>
    <cellStyle name="Vejica 160 4 2" xfId="12818"/>
    <cellStyle name="Vejica 160 4 2 2" xfId="18756"/>
    <cellStyle name="Vejica 160 4 3" xfId="18229"/>
    <cellStyle name="Vejica 160 5" xfId="12731"/>
    <cellStyle name="Vejica 160 5 2" xfId="18669"/>
    <cellStyle name="Vejica 160 6" xfId="18340"/>
    <cellStyle name="Vejica 161" xfId="11932"/>
    <cellStyle name="Vejica 161 2" xfId="13021"/>
    <cellStyle name="Vejica 161 2 2" xfId="18956"/>
    <cellStyle name="Vejica 161 3" xfId="18225"/>
    <cellStyle name="Vejica 162" xfId="12107"/>
    <cellStyle name="Vejica 162 2" xfId="13022"/>
    <cellStyle name="Vejica 162 2 2" xfId="18957"/>
    <cellStyle name="Vejica 162 3" xfId="18278"/>
    <cellStyle name="Vejica 163" xfId="11901"/>
    <cellStyle name="Vejica 163 2" xfId="13023"/>
    <cellStyle name="Vejica 163 2 2" xfId="18958"/>
    <cellStyle name="Vejica 163 3" xfId="18213"/>
    <cellStyle name="Vejica 17" xfId="567"/>
    <cellStyle name="Vejica 17 10" xfId="1730"/>
    <cellStyle name="Vejica 17 10 2" xfId="3655"/>
    <cellStyle name="Vejica 17 11" xfId="3656"/>
    <cellStyle name="Vejica 17 11 2" xfId="3657"/>
    <cellStyle name="Vejica 17 12" xfId="3658"/>
    <cellStyle name="Vejica 17 13" xfId="3659"/>
    <cellStyle name="Vejica 17 14" xfId="3654"/>
    <cellStyle name="Vejica 17 15" xfId="2513"/>
    <cellStyle name="Vejica 17 16" xfId="11783"/>
    <cellStyle name="Vejica 17 16 2" xfId="18179"/>
    <cellStyle name="Vejica 17 17" xfId="13001"/>
    <cellStyle name="Vejica 17 17 2" xfId="18939"/>
    <cellStyle name="Vejica 17 2" xfId="568"/>
    <cellStyle name="Vejica 17 2 10" xfId="9406"/>
    <cellStyle name="Vejica 17 2 10 2" xfId="16258"/>
    <cellStyle name="Vejica 17 2 11" xfId="12587"/>
    <cellStyle name="Vejica 17 2 11 2" xfId="18526"/>
    <cellStyle name="Vejica 17 2 2" xfId="569"/>
    <cellStyle name="Vejica 17 2 2 2" xfId="1731"/>
    <cellStyle name="Vejica 17 2 2 3" xfId="1732"/>
    <cellStyle name="Vejica 17 2 2 3 2" xfId="3662"/>
    <cellStyle name="Vejica 17 2 2 4" xfId="1733"/>
    <cellStyle name="Vejica 17 2 2 4 2" xfId="3663"/>
    <cellStyle name="Vejica 17 2 2 5" xfId="3664"/>
    <cellStyle name="Vejica 17 2 2 5 2" xfId="3665"/>
    <cellStyle name="Vejica 17 2 2 6" xfId="3666"/>
    <cellStyle name="Vejica 17 2 2 7" xfId="3661"/>
    <cellStyle name="Vejica 17 2 2 8" xfId="12320"/>
    <cellStyle name="Vejica 17 2 2 8 2" xfId="18349"/>
    <cellStyle name="Vejica 17 2 2 9" xfId="13172"/>
    <cellStyle name="Vejica 17 2 2 9 2" xfId="19107"/>
    <cellStyle name="Vejica 17 2 3" xfId="1734"/>
    <cellStyle name="Vejica 17 2 3 2" xfId="9681"/>
    <cellStyle name="Vejica 17 2 3 2 2" xfId="16362"/>
    <cellStyle name="Vejica 17 2 3 3" xfId="13329"/>
    <cellStyle name="Vejica 17 2 3 3 2" xfId="19264"/>
    <cellStyle name="Vejica 17 2 4" xfId="1735"/>
    <cellStyle name="Vejica 17 2 4 2" xfId="3667"/>
    <cellStyle name="Vejica 17 2 4 3" xfId="9482"/>
    <cellStyle name="Vejica 17 2 4 3 2" xfId="16290"/>
    <cellStyle name="Vejica 17 2 4 4" xfId="12817"/>
    <cellStyle name="Vejica 17 2 4 4 2" xfId="18755"/>
    <cellStyle name="Vejica 17 2 5" xfId="1736"/>
    <cellStyle name="Vejica 17 2 5 2" xfId="3668"/>
    <cellStyle name="Vejica 17 2 6" xfId="3669"/>
    <cellStyle name="Vejica 17 2 6 2" xfId="3670"/>
    <cellStyle name="Vejica 17 2 7" xfId="3671"/>
    <cellStyle name="Vejica 17 2 8" xfId="3672"/>
    <cellStyle name="Vejica 17 2 9" xfId="3660"/>
    <cellStyle name="Vejica 17 3" xfId="570"/>
    <cellStyle name="Vejica 17 3 2" xfId="1737"/>
    <cellStyle name="Vejica 17 3 3" xfId="1738"/>
    <cellStyle name="Vejica 17 3 4" xfId="3674"/>
    <cellStyle name="Vejica 17 3 5" xfId="3673"/>
    <cellStyle name="Vejica 17 3 6" xfId="8472"/>
    <cellStyle name="Vejica 17 3 6 2" xfId="15917"/>
    <cellStyle name="Vejica 17 3 7" xfId="12588"/>
    <cellStyle name="Vejica 17 3 7 2" xfId="18527"/>
    <cellStyle name="Vejica 17 4" xfId="1739"/>
    <cellStyle name="Vejica 17 4 2" xfId="7592"/>
    <cellStyle name="Vejica 17 4 2 2" xfId="15519"/>
    <cellStyle name="Vejica 17 4 3" xfId="13401"/>
    <cellStyle name="Vejica 17 4 3 2" xfId="19336"/>
    <cellStyle name="Vejica 17 5" xfId="1740"/>
    <cellStyle name="Vejica 17 5 2" xfId="3675"/>
    <cellStyle name="Vejica 17 6" xfId="1741"/>
    <cellStyle name="Vejica 17 6 2" xfId="1742"/>
    <cellStyle name="Vejica 17 6 2 2" xfId="3676"/>
    <cellStyle name="Vejica 17 6 3" xfId="1743"/>
    <cellStyle name="Vejica 17 6 3 2" xfId="1744"/>
    <cellStyle name="Vejica 17 6 3 2 2" xfId="3677"/>
    <cellStyle name="Vejica 17 6 3 3" xfId="1745"/>
    <cellStyle name="Vejica 17 6 3 3 2" xfId="3678"/>
    <cellStyle name="Vejica 17 6 3 4" xfId="3679"/>
    <cellStyle name="Vejica 17 6 4" xfId="3680"/>
    <cellStyle name="Vejica 17 7" xfId="1746"/>
    <cellStyle name="Vejica 17 7 2" xfId="3681"/>
    <cellStyle name="Vejica 17 8" xfId="1747"/>
    <cellStyle name="Vejica 17 8 2" xfId="3682"/>
    <cellStyle name="Vejica 17 9" xfId="1748"/>
    <cellStyle name="Vejica 18" xfId="571"/>
    <cellStyle name="Vejica 18 10" xfId="1749"/>
    <cellStyle name="Vejica 18 10 2" xfId="3684"/>
    <cellStyle name="Vejica 18 11" xfId="3685"/>
    <cellStyle name="Vejica 18 11 2" xfId="3686"/>
    <cellStyle name="Vejica 18 12" xfId="3687"/>
    <cellStyle name="Vejica 18 13" xfId="3688"/>
    <cellStyle name="Vejica 18 14" xfId="3683"/>
    <cellStyle name="Vejica 18 15" xfId="2514"/>
    <cellStyle name="Vejica 18 16" xfId="11906"/>
    <cellStyle name="Vejica 18 16 2" xfId="18218"/>
    <cellStyle name="Vejica 18 17" xfId="13000"/>
    <cellStyle name="Vejica 18 17 2" xfId="18938"/>
    <cellStyle name="Vejica 18 2" xfId="572"/>
    <cellStyle name="Vejica 18 2 10" xfId="9570"/>
    <cellStyle name="Vejica 18 2 10 2" xfId="16332"/>
    <cellStyle name="Vejica 18 2 11" xfId="12585"/>
    <cellStyle name="Vejica 18 2 11 2" xfId="18524"/>
    <cellStyle name="Vejica 18 2 2" xfId="573"/>
    <cellStyle name="Vejica 18 2 2 2" xfId="1750"/>
    <cellStyle name="Vejica 18 2 2 3" xfId="1751"/>
    <cellStyle name="Vejica 18 2 2 3 2" xfId="3691"/>
    <cellStyle name="Vejica 18 2 2 4" xfId="1752"/>
    <cellStyle name="Vejica 18 2 2 4 2" xfId="3692"/>
    <cellStyle name="Vejica 18 2 2 5" xfId="3693"/>
    <cellStyle name="Vejica 18 2 2 5 2" xfId="3694"/>
    <cellStyle name="Vejica 18 2 2 6" xfId="3695"/>
    <cellStyle name="Vejica 18 2 2 7" xfId="3690"/>
    <cellStyle name="Vejica 18 2 2 8" xfId="7780"/>
    <cellStyle name="Vejica 18 2 2 8 2" xfId="15565"/>
    <cellStyle name="Vejica 18 2 2 9" xfId="13173"/>
    <cellStyle name="Vejica 18 2 2 9 2" xfId="19108"/>
    <cellStyle name="Vejica 18 2 3" xfId="1753"/>
    <cellStyle name="Vejica 18 2 3 2" xfId="9000"/>
    <cellStyle name="Vejica 18 2 3 2 2" xfId="16107"/>
    <cellStyle name="Vejica 18 2 3 3" xfId="13472"/>
    <cellStyle name="Vejica 18 2 3 3 2" xfId="19407"/>
    <cellStyle name="Vejica 18 2 4" xfId="1754"/>
    <cellStyle name="Vejica 18 2 4 2" xfId="3696"/>
    <cellStyle name="Vejica 18 2 4 3" xfId="12167"/>
    <cellStyle name="Vejica 18 2 4 3 2" xfId="18299"/>
    <cellStyle name="Vejica 18 2 4 4" xfId="13143"/>
    <cellStyle name="Vejica 18 2 4 4 2" xfId="19078"/>
    <cellStyle name="Vejica 18 2 5" xfId="1755"/>
    <cellStyle name="Vejica 18 2 5 2" xfId="3697"/>
    <cellStyle name="Vejica 18 2 6" xfId="3698"/>
    <cellStyle name="Vejica 18 2 6 2" xfId="3699"/>
    <cellStyle name="Vejica 18 2 7" xfId="3700"/>
    <cellStyle name="Vejica 18 2 8" xfId="3701"/>
    <cellStyle name="Vejica 18 2 9" xfId="3689"/>
    <cellStyle name="Vejica 18 3" xfId="574"/>
    <cellStyle name="Vejica 18 3 2" xfId="1756"/>
    <cellStyle name="Vejica 18 3 3" xfId="1757"/>
    <cellStyle name="Vejica 18 3 4" xfId="3703"/>
    <cellStyle name="Vejica 18 3 5" xfId="3702"/>
    <cellStyle name="Vejica 18 3 6" xfId="8822"/>
    <cellStyle name="Vejica 18 3 6 2" xfId="16035"/>
    <cellStyle name="Vejica 18 3 7" xfId="12586"/>
    <cellStyle name="Vejica 18 3 7 2" xfId="18525"/>
    <cellStyle name="Vejica 18 4" xfId="1758"/>
    <cellStyle name="Vejica 18 4 2" xfId="11874"/>
    <cellStyle name="Vejica 18 4 2 2" xfId="18207"/>
    <cellStyle name="Vejica 18 4 3" xfId="13422"/>
    <cellStyle name="Vejica 18 4 3 2" xfId="19357"/>
    <cellStyle name="Vejica 18 5" xfId="1759"/>
    <cellStyle name="Vejica 18 5 2" xfId="3704"/>
    <cellStyle name="Vejica 18 6" xfId="1760"/>
    <cellStyle name="Vejica 18 6 2" xfId="1761"/>
    <cellStyle name="Vejica 18 6 2 2" xfId="3705"/>
    <cellStyle name="Vejica 18 6 3" xfId="1762"/>
    <cellStyle name="Vejica 18 6 3 2" xfId="1763"/>
    <cellStyle name="Vejica 18 6 3 2 2" xfId="3706"/>
    <cellStyle name="Vejica 18 6 3 3" xfId="1764"/>
    <cellStyle name="Vejica 18 6 3 3 2" xfId="3707"/>
    <cellStyle name="Vejica 18 6 3 4" xfId="3708"/>
    <cellStyle name="Vejica 18 6 4" xfId="3709"/>
    <cellStyle name="Vejica 18 7" xfId="1765"/>
    <cellStyle name="Vejica 18 7 2" xfId="3710"/>
    <cellStyle name="Vejica 18 8" xfId="1766"/>
    <cellStyle name="Vejica 18 8 2" xfId="3711"/>
    <cellStyle name="Vejica 18 9" xfId="1767"/>
    <cellStyle name="Vejica 19" xfId="575"/>
    <cellStyle name="Vejica 19 10" xfId="1768"/>
    <cellStyle name="Vejica 19 10 2" xfId="3713"/>
    <cellStyle name="Vejica 19 11" xfId="3714"/>
    <cellStyle name="Vejica 19 11 2" xfId="3715"/>
    <cellStyle name="Vejica 19 12" xfId="3716"/>
    <cellStyle name="Vejica 19 13" xfId="3717"/>
    <cellStyle name="Vejica 19 14" xfId="3712"/>
    <cellStyle name="Vejica 19 15" xfId="2515"/>
    <cellStyle name="Vejica 19 16" xfId="11756"/>
    <cellStyle name="Vejica 19 16 2" xfId="18173"/>
    <cellStyle name="Vejica 19 17" xfId="12999"/>
    <cellStyle name="Vejica 19 17 2" xfId="18937"/>
    <cellStyle name="Vejica 19 2" xfId="576"/>
    <cellStyle name="Vejica 19 2 10" xfId="9812"/>
    <cellStyle name="Vejica 19 2 10 2" xfId="16421"/>
    <cellStyle name="Vejica 19 2 11" xfId="12583"/>
    <cellStyle name="Vejica 19 2 11 2" xfId="18522"/>
    <cellStyle name="Vejica 19 2 2" xfId="577"/>
    <cellStyle name="Vejica 19 2 2 2" xfId="1769"/>
    <cellStyle name="Vejica 19 2 2 3" xfId="1770"/>
    <cellStyle name="Vejica 19 2 2 3 2" xfId="3720"/>
    <cellStyle name="Vejica 19 2 2 4" xfId="1771"/>
    <cellStyle name="Vejica 19 2 2 4 2" xfId="3721"/>
    <cellStyle name="Vejica 19 2 2 5" xfId="3722"/>
    <cellStyle name="Vejica 19 2 2 5 2" xfId="3723"/>
    <cellStyle name="Vejica 19 2 2 6" xfId="3724"/>
    <cellStyle name="Vejica 19 2 2 7" xfId="3719"/>
    <cellStyle name="Vejica 19 2 2 8" xfId="9723"/>
    <cellStyle name="Vejica 19 2 2 8 2" xfId="16381"/>
    <cellStyle name="Vejica 19 2 2 9" xfId="13174"/>
    <cellStyle name="Vejica 19 2 2 9 2" xfId="19109"/>
    <cellStyle name="Vejica 19 2 3" xfId="1772"/>
    <cellStyle name="Vejica 19 2 3 2" xfId="11935"/>
    <cellStyle name="Vejica 19 2 3 2 2" xfId="18227"/>
    <cellStyle name="Vejica 19 2 3 3" xfId="13400"/>
    <cellStyle name="Vejica 19 2 3 3 2" xfId="19335"/>
    <cellStyle name="Vejica 19 2 4" xfId="1773"/>
    <cellStyle name="Vejica 19 2 4 2" xfId="3725"/>
    <cellStyle name="Vejica 19 2 4 3" xfId="9776"/>
    <cellStyle name="Vejica 19 2 4 3 2" xfId="16406"/>
    <cellStyle name="Vejica 19 2 4 4" xfId="13042"/>
    <cellStyle name="Vejica 19 2 4 4 2" xfId="18977"/>
    <cellStyle name="Vejica 19 2 5" xfId="1774"/>
    <cellStyle name="Vejica 19 2 5 2" xfId="3726"/>
    <cellStyle name="Vejica 19 2 6" xfId="3727"/>
    <cellStyle name="Vejica 19 2 6 2" xfId="3728"/>
    <cellStyle name="Vejica 19 2 7" xfId="3729"/>
    <cellStyle name="Vejica 19 2 8" xfId="3730"/>
    <cellStyle name="Vejica 19 2 9" xfId="3718"/>
    <cellStyle name="Vejica 19 3" xfId="578"/>
    <cellStyle name="Vejica 19 3 2" xfId="1775"/>
    <cellStyle name="Vejica 19 3 3" xfId="1776"/>
    <cellStyle name="Vejica 19 3 4" xfId="3732"/>
    <cellStyle name="Vejica 19 3 5" xfId="3731"/>
    <cellStyle name="Vejica 19 3 6" xfId="7795"/>
    <cellStyle name="Vejica 19 3 6 2" xfId="15572"/>
    <cellStyle name="Vejica 19 3 7" xfId="12584"/>
    <cellStyle name="Vejica 19 3 7 2" xfId="18523"/>
    <cellStyle name="Vejica 19 4" xfId="1777"/>
    <cellStyle name="Vejica 19 4 2" xfId="7989"/>
    <cellStyle name="Vejica 19 4 2 2" xfId="15703"/>
    <cellStyle name="Vejica 19 4 3" xfId="13412"/>
    <cellStyle name="Vejica 19 4 3 2" xfId="19347"/>
    <cellStyle name="Vejica 19 5" xfId="1778"/>
    <cellStyle name="Vejica 19 5 2" xfId="3733"/>
    <cellStyle name="Vejica 19 6" xfId="1779"/>
    <cellStyle name="Vejica 19 6 2" xfId="1780"/>
    <cellStyle name="Vejica 19 6 2 2" xfId="3734"/>
    <cellStyle name="Vejica 19 6 3" xfId="1781"/>
    <cellStyle name="Vejica 19 6 3 2" xfId="1782"/>
    <cellStyle name="Vejica 19 6 3 2 2" xfId="3735"/>
    <cellStyle name="Vejica 19 6 3 3" xfId="1783"/>
    <cellStyle name="Vejica 19 6 3 3 2" xfId="3736"/>
    <cellStyle name="Vejica 19 6 3 4" xfId="3737"/>
    <cellStyle name="Vejica 19 6 4" xfId="3738"/>
    <cellStyle name="Vejica 19 7" xfId="1784"/>
    <cellStyle name="Vejica 19 7 2" xfId="3739"/>
    <cellStyle name="Vejica 19 8" xfId="1785"/>
    <cellStyle name="Vejica 19 8 2" xfId="3740"/>
    <cellStyle name="Vejica 19 9" xfId="1786"/>
    <cellStyle name="Vejica 2" xfId="579"/>
    <cellStyle name="Vejica 2 10" xfId="580"/>
    <cellStyle name="Vejica 2 10 10" xfId="3743"/>
    <cellStyle name="Vejica 2 10 11" xfId="3742"/>
    <cellStyle name="Vejica 2 10 12" xfId="7061"/>
    <cellStyle name="Vejica 2 10 12 2" xfId="11335"/>
    <cellStyle name="Vejica 2 10 12 2 2" xfId="17814"/>
    <cellStyle name="Vejica 2 10 12 3" xfId="15158"/>
    <cellStyle name="Vejica 2 10 2" xfId="581"/>
    <cellStyle name="Vejica 2 10 2 10" xfId="5695"/>
    <cellStyle name="Vejica 2 10 2 10 2" xfId="6431"/>
    <cellStyle name="Vejica 2 10 2 10 2 2" xfId="10718"/>
    <cellStyle name="Vejica 2 10 2 10 2 2 2" xfId="17206"/>
    <cellStyle name="Vejica 2 10 2 10 2 3" xfId="14553"/>
    <cellStyle name="Vejica 2 10 2 10 3" xfId="9993"/>
    <cellStyle name="Vejica 2 10 2 10 3 2" xfId="16490"/>
    <cellStyle name="Vejica 2 10 2 10 4" xfId="13841"/>
    <cellStyle name="Vejica 2 10 2 11" xfId="6131"/>
    <cellStyle name="Vejica 2 10 2 11 2" xfId="10418"/>
    <cellStyle name="Vejica 2 10 2 11 2 2" xfId="16906"/>
    <cellStyle name="Vejica 2 10 2 11 3" xfId="14253"/>
    <cellStyle name="Vejica 2 10 2 12" xfId="6744"/>
    <cellStyle name="Vejica 2 10 2 12 2" xfId="11025"/>
    <cellStyle name="Vejica 2 10 2 12 2 2" xfId="17511"/>
    <cellStyle name="Vejica 2 10 2 12 3" xfId="14858"/>
    <cellStyle name="Vejica 2 10 2 13" xfId="7062"/>
    <cellStyle name="Vejica 2 10 2 13 2" xfId="11336"/>
    <cellStyle name="Vejica 2 10 2 13 2 2" xfId="17815"/>
    <cellStyle name="Vejica 2 10 2 13 3" xfId="15159"/>
    <cellStyle name="Vejica 2 10 2 14" xfId="7115"/>
    <cellStyle name="Vejica 2 10 2 14 2" xfId="11389"/>
    <cellStyle name="Vejica 2 10 2 14 2 2" xfId="17868"/>
    <cellStyle name="Vejica 2 10 2 14 3" xfId="15212"/>
    <cellStyle name="Vejica 2 10 2 15" xfId="7809"/>
    <cellStyle name="Vejica 2 10 2 15 2" xfId="15579"/>
    <cellStyle name="Vejica 2 10 2 16" xfId="12617"/>
    <cellStyle name="Vejica 2 10 2 16 2" xfId="18556"/>
    <cellStyle name="Vejica 2 10 2 17" xfId="13535"/>
    <cellStyle name="Vejica 2 10 2 2" xfId="582"/>
    <cellStyle name="Vejica 2 10 2 2 10" xfId="6745"/>
    <cellStyle name="Vejica 2 10 2 2 10 2" xfId="11026"/>
    <cellStyle name="Vejica 2 10 2 2 10 2 2" xfId="17512"/>
    <cellStyle name="Vejica 2 10 2 2 10 3" xfId="14859"/>
    <cellStyle name="Vejica 2 10 2 2 11" xfId="7116"/>
    <cellStyle name="Vejica 2 10 2 2 11 2" xfId="11390"/>
    <cellStyle name="Vejica 2 10 2 2 11 2 2" xfId="17869"/>
    <cellStyle name="Vejica 2 10 2 2 11 3" xfId="15213"/>
    <cellStyle name="Vejica 2 10 2 2 12" xfId="7810"/>
    <cellStyle name="Vejica 2 10 2 2 12 2" xfId="15580"/>
    <cellStyle name="Vejica 2 10 2 2 13" xfId="12618"/>
    <cellStyle name="Vejica 2 10 2 2 13 2" xfId="18557"/>
    <cellStyle name="Vejica 2 10 2 2 14" xfId="13536"/>
    <cellStyle name="Vejica 2 10 2 2 2" xfId="1787"/>
    <cellStyle name="Vejica 2 10 2 2 3" xfId="1788"/>
    <cellStyle name="Vejica 2 10 2 2 3 2" xfId="3746"/>
    <cellStyle name="Vejica 2 10 2 2 4" xfId="1789"/>
    <cellStyle name="Vejica 2 10 2 2 4 2" xfId="3747"/>
    <cellStyle name="Vejica 2 10 2 2 4 2 2" xfId="6006"/>
    <cellStyle name="Vejica 2 10 2 2 4 2 2 2" xfId="6627"/>
    <cellStyle name="Vejica 2 10 2 2 4 2 2 2 2" xfId="10914"/>
    <cellStyle name="Vejica 2 10 2 2 4 2 2 2 2 2" xfId="17402"/>
    <cellStyle name="Vejica 2 10 2 2 4 2 2 2 3" xfId="14749"/>
    <cellStyle name="Vejica 2 10 2 2 4 2 2 3" xfId="10306"/>
    <cellStyle name="Vejica 2 10 2 2 4 2 2 3 2" xfId="16796"/>
    <cellStyle name="Vejica 2 10 2 2 4 2 2 4" xfId="14144"/>
    <cellStyle name="Vejica 2 10 2 2 4 2 3" xfId="5900"/>
    <cellStyle name="Vejica 2 10 2 2 4 2 3 2" xfId="10199"/>
    <cellStyle name="Vejica 2 10 2 2 4 2 3 2 2" xfId="16690"/>
    <cellStyle name="Vejica 2 10 2 2 4 2 3 3" xfId="14038"/>
    <cellStyle name="Vejica 2 10 2 2 4 2 4" xfId="6327"/>
    <cellStyle name="Vejica 2 10 2 2 4 2 4 2" xfId="10614"/>
    <cellStyle name="Vejica 2 10 2 2 4 2 4 2 2" xfId="17102"/>
    <cellStyle name="Vejica 2 10 2 2 4 2 4 3" xfId="14449"/>
    <cellStyle name="Vejica 2 10 2 2 4 2 5" xfId="6941"/>
    <cellStyle name="Vejica 2 10 2 2 4 2 5 2" xfId="11222"/>
    <cellStyle name="Vejica 2 10 2 2 4 2 5 2 2" xfId="17708"/>
    <cellStyle name="Vejica 2 10 2 2 4 2 5 3" xfId="15055"/>
    <cellStyle name="Vejica 2 10 2 2 4 2 6" xfId="7311"/>
    <cellStyle name="Vejica 2 10 2 2 4 2 6 2" xfId="11585"/>
    <cellStyle name="Vejica 2 10 2 2 4 2 6 2 2" xfId="18064"/>
    <cellStyle name="Vejica 2 10 2 2 4 2 6 3" xfId="15408"/>
    <cellStyle name="Vejica 2 10 2 2 4 2 7" xfId="9039"/>
    <cellStyle name="Vejica 2 10 2 2 4 2 7 2" xfId="16119"/>
    <cellStyle name="Vejica 2 10 2 2 4 2 8" xfId="13738"/>
    <cellStyle name="Vejica 2 10 2 2 4 3" xfId="5792"/>
    <cellStyle name="Vejica 2 10 2 2 4 3 2" xfId="6526"/>
    <cellStyle name="Vejica 2 10 2 2 4 3 2 2" xfId="10813"/>
    <cellStyle name="Vejica 2 10 2 2 4 3 2 2 2" xfId="17301"/>
    <cellStyle name="Vejica 2 10 2 2 4 3 2 3" xfId="14648"/>
    <cellStyle name="Vejica 2 10 2 2 4 3 3" xfId="10090"/>
    <cellStyle name="Vejica 2 10 2 2 4 3 3 2" xfId="16586"/>
    <cellStyle name="Vejica 2 10 2 2 4 3 4" xfId="13937"/>
    <cellStyle name="Vejica 2 10 2 2 4 4" xfId="6226"/>
    <cellStyle name="Vejica 2 10 2 2 4 4 2" xfId="10513"/>
    <cellStyle name="Vejica 2 10 2 2 4 4 2 2" xfId="17001"/>
    <cellStyle name="Vejica 2 10 2 2 4 4 3" xfId="14348"/>
    <cellStyle name="Vejica 2 10 2 2 4 5" xfId="6839"/>
    <cellStyle name="Vejica 2 10 2 2 4 5 2" xfId="11120"/>
    <cellStyle name="Vejica 2 10 2 2 4 5 2 2" xfId="17606"/>
    <cellStyle name="Vejica 2 10 2 2 4 5 3" xfId="14953"/>
    <cellStyle name="Vejica 2 10 2 2 4 6" xfId="7210"/>
    <cellStyle name="Vejica 2 10 2 2 4 6 2" xfId="11484"/>
    <cellStyle name="Vejica 2 10 2 2 4 6 2 2" xfId="17963"/>
    <cellStyle name="Vejica 2 10 2 2 4 6 3" xfId="15307"/>
    <cellStyle name="Vejica 2 10 2 2 4 7" xfId="8229"/>
    <cellStyle name="Vejica 2 10 2 2 4 7 2" xfId="15793"/>
    <cellStyle name="Vejica 2 10 2 2 4 8" xfId="12859"/>
    <cellStyle name="Vejica 2 10 2 2 4 8 2" xfId="18797"/>
    <cellStyle name="Vejica 2 10 2 2 4 9" xfId="13637"/>
    <cellStyle name="Vejica 2 10 2 2 5" xfId="3748"/>
    <cellStyle name="Vejica 2 10 2 2 5 2" xfId="3749"/>
    <cellStyle name="Vejica 2 10 2 2 6" xfId="3750"/>
    <cellStyle name="Vejica 2 10 2 2 7" xfId="3745"/>
    <cellStyle name="Vejica 2 10 2 2 8" xfId="5696"/>
    <cellStyle name="Vejica 2 10 2 2 8 2" xfId="6432"/>
    <cellStyle name="Vejica 2 10 2 2 8 2 2" xfId="10719"/>
    <cellStyle name="Vejica 2 10 2 2 8 2 2 2" xfId="17207"/>
    <cellStyle name="Vejica 2 10 2 2 8 2 3" xfId="14554"/>
    <cellStyle name="Vejica 2 10 2 2 8 3" xfId="9994"/>
    <cellStyle name="Vejica 2 10 2 2 8 3 2" xfId="16491"/>
    <cellStyle name="Vejica 2 10 2 2 8 4" xfId="13842"/>
    <cellStyle name="Vejica 2 10 2 2 9" xfId="6132"/>
    <cellStyle name="Vejica 2 10 2 2 9 2" xfId="10419"/>
    <cellStyle name="Vejica 2 10 2 2 9 2 2" xfId="16907"/>
    <cellStyle name="Vejica 2 10 2 2 9 3" xfId="14254"/>
    <cellStyle name="Vejica 2 10 2 3" xfId="1790"/>
    <cellStyle name="Vejica 2 10 2 4" xfId="1791"/>
    <cellStyle name="Vejica 2 10 2 4 2" xfId="3751"/>
    <cellStyle name="Vejica 2 10 2 5" xfId="1792"/>
    <cellStyle name="Vejica 2 10 2 5 2" xfId="3752"/>
    <cellStyle name="Vejica 2 10 2 5 2 2" xfId="6007"/>
    <cellStyle name="Vejica 2 10 2 5 2 2 2" xfId="6628"/>
    <cellStyle name="Vejica 2 10 2 5 2 2 2 2" xfId="10915"/>
    <cellStyle name="Vejica 2 10 2 5 2 2 2 2 2" xfId="17403"/>
    <cellStyle name="Vejica 2 10 2 5 2 2 2 3" xfId="14750"/>
    <cellStyle name="Vejica 2 10 2 5 2 2 3" xfId="10307"/>
    <cellStyle name="Vejica 2 10 2 5 2 2 3 2" xfId="16797"/>
    <cellStyle name="Vejica 2 10 2 5 2 2 4" xfId="14145"/>
    <cellStyle name="Vejica 2 10 2 5 2 3" xfId="5901"/>
    <cellStyle name="Vejica 2 10 2 5 2 3 2" xfId="10200"/>
    <cellStyle name="Vejica 2 10 2 5 2 3 2 2" xfId="16691"/>
    <cellStyle name="Vejica 2 10 2 5 2 3 3" xfId="14039"/>
    <cellStyle name="Vejica 2 10 2 5 2 4" xfId="6328"/>
    <cellStyle name="Vejica 2 10 2 5 2 4 2" xfId="10615"/>
    <cellStyle name="Vejica 2 10 2 5 2 4 2 2" xfId="17103"/>
    <cellStyle name="Vejica 2 10 2 5 2 4 3" xfId="14450"/>
    <cellStyle name="Vejica 2 10 2 5 2 5" xfId="6942"/>
    <cellStyle name="Vejica 2 10 2 5 2 5 2" xfId="11223"/>
    <cellStyle name="Vejica 2 10 2 5 2 5 2 2" xfId="17709"/>
    <cellStyle name="Vejica 2 10 2 5 2 5 3" xfId="15056"/>
    <cellStyle name="Vejica 2 10 2 5 2 6" xfId="7312"/>
    <cellStyle name="Vejica 2 10 2 5 2 6 2" xfId="11586"/>
    <cellStyle name="Vejica 2 10 2 5 2 6 2 2" xfId="18065"/>
    <cellStyle name="Vejica 2 10 2 5 2 6 3" xfId="15409"/>
    <cellStyle name="Vejica 2 10 2 5 2 7" xfId="9040"/>
    <cellStyle name="Vejica 2 10 2 5 2 7 2" xfId="16120"/>
    <cellStyle name="Vejica 2 10 2 5 2 8" xfId="13739"/>
    <cellStyle name="Vejica 2 10 2 5 3" xfId="5793"/>
    <cellStyle name="Vejica 2 10 2 5 3 2" xfId="6527"/>
    <cellStyle name="Vejica 2 10 2 5 3 2 2" xfId="10814"/>
    <cellStyle name="Vejica 2 10 2 5 3 2 2 2" xfId="17302"/>
    <cellStyle name="Vejica 2 10 2 5 3 2 3" xfId="14649"/>
    <cellStyle name="Vejica 2 10 2 5 3 3" xfId="10091"/>
    <cellStyle name="Vejica 2 10 2 5 3 3 2" xfId="16587"/>
    <cellStyle name="Vejica 2 10 2 5 3 4" xfId="13938"/>
    <cellStyle name="Vejica 2 10 2 5 4" xfId="6227"/>
    <cellStyle name="Vejica 2 10 2 5 4 2" xfId="10514"/>
    <cellStyle name="Vejica 2 10 2 5 4 2 2" xfId="17002"/>
    <cellStyle name="Vejica 2 10 2 5 4 3" xfId="14349"/>
    <cellStyle name="Vejica 2 10 2 5 5" xfId="6840"/>
    <cellStyle name="Vejica 2 10 2 5 5 2" xfId="11121"/>
    <cellStyle name="Vejica 2 10 2 5 5 2 2" xfId="17607"/>
    <cellStyle name="Vejica 2 10 2 5 5 3" xfId="14954"/>
    <cellStyle name="Vejica 2 10 2 5 6" xfId="7211"/>
    <cellStyle name="Vejica 2 10 2 5 6 2" xfId="11485"/>
    <cellStyle name="Vejica 2 10 2 5 6 2 2" xfId="17964"/>
    <cellStyle name="Vejica 2 10 2 5 6 3" xfId="15308"/>
    <cellStyle name="Vejica 2 10 2 5 7" xfId="8230"/>
    <cellStyle name="Vejica 2 10 2 5 7 2" xfId="15794"/>
    <cellStyle name="Vejica 2 10 2 5 8" xfId="12860"/>
    <cellStyle name="Vejica 2 10 2 5 8 2" xfId="18798"/>
    <cellStyle name="Vejica 2 10 2 5 9" xfId="13638"/>
    <cellStyle name="Vejica 2 10 2 6" xfId="1793"/>
    <cellStyle name="Vejica 2 10 2 6 2" xfId="3753"/>
    <cellStyle name="Vejica 2 10 2 7" xfId="3754"/>
    <cellStyle name="Vejica 2 10 2 7 2" xfId="3755"/>
    <cellStyle name="Vejica 2 10 2 8" xfId="3756"/>
    <cellStyle name="Vejica 2 10 2 9" xfId="3744"/>
    <cellStyle name="Vejica 2 10 3" xfId="583"/>
    <cellStyle name="Vejica 2 10 3 2" xfId="584"/>
    <cellStyle name="Vejica 2 10 3 2 2" xfId="1794"/>
    <cellStyle name="Vejica 2 10 3 2 3" xfId="1795"/>
    <cellStyle name="Vejica 2 10 3 2 3 2" xfId="3759"/>
    <cellStyle name="Vejica 2 10 3 2 4" xfId="1796"/>
    <cellStyle name="Vejica 2 10 3 2 4 2" xfId="3760"/>
    <cellStyle name="Vejica 2 10 3 2 5" xfId="3761"/>
    <cellStyle name="Vejica 2 10 3 2 5 2" xfId="3762"/>
    <cellStyle name="Vejica 2 10 3 2 6" xfId="3763"/>
    <cellStyle name="Vejica 2 10 3 2 7" xfId="3758"/>
    <cellStyle name="Vejica 2 10 3 3" xfId="1797"/>
    <cellStyle name="Vejica 2 10 3 4" xfId="1798"/>
    <cellStyle name="Vejica 2 10 3 4 2" xfId="3764"/>
    <cellStyle name="Vejica 2 10 3 5" xfId="1799"/>
    <cellStyle name="Vejica 2 10 3 5 2" xfId="3765"/>
    <cellStyle name="Vejica 2 10 3 6" xfId="3766"/>
    <cellStyle name="Vejica 2 10 3 6 2" xfId="3767"/>
    <cellStyle name="Vejica 2 10 3 7" xfId="3768"/>
    <cellStyle name="Vejica 2 10 3 8" xfId="3757"/>
    <cellStyle name="Vejica 2 10 4" xfId="585"/>
    <cellStyle name="Vejica 2 10 4 10" xfId="6133"/>
    <cellStyle name="Vejica 2 10 4 10 2" xfId="10420"/>
    <cellStyle name="Vejica 2 10 4 10 2 2" xfId="16908"/>
    <cellStyle name="Vejica 2 10 4 10 3" xfId="14255"/>
    <cellStyle name="Vejica 2 10 4 11" xfId="6746"/>
    <cellStyle name="Vejica 2 10 4 11 2" xfId="11027"/>
    <cellStyle name="Vejica 2 10 4 11 2 2" xfId="17513"/>
    <cellStyle name="Vejica 2 10 4 11 3" xfId="14860"/>
    <cellStyle name="Vejica 2 10 4 12" xfId="7117"/>
    <cellStyle name="Vejica 2 10 4 12 2" xfId="11391"/>
    <cellStyle name="Vejica 2 10 4 12 2 2" xfId="17870"/>
    <cellStyle name="Vejica 2 10 4 12 3" xfId="15214"/>
    <cellStyle name="Vejica 2 10 4 13" xfId="7811"/>
    <cellStyle name="Vejica 2 10 4 13 2" xfId="15581"/>
    <cellStyle name="Vejica 2 10 4 14" xfId="12619"/>
    <cellStyle name="Vejica 2 10 4 14 2" xfId="18558"/>
    <cellStyle name="Vejica 2 10 4 15" xfId="13537"/>
    <cellStyle name="Vejica 2 10 4 2" xfId="586"/>
    <cellStyle name="Vejica 2 10 4 2 10" xfId="6747"/>
    <cellStyle name="Vejica 2 10 4 2 10 2" xfId="11028"/>
    <cellStyle name="Vejica 2 10 4 2 10 2 2" xfId="17514"/>
    <cellStyle name="Vejica 2 10 4 2 10 3" xfId="14861"/>
    <cellStyle name="Vejica 2 10 4 2 11" xfId="7118"/>
    <cellStyle name="Vejica 2 10 4 2 11 2" xfId="11392"/>
    <cellStyle name="Vejica 2 10 4 2 11 2 2" xfId="17871"/>
    <cellStyle name="Vejica 2 10 4 2 11 3" xfId="15215"/>
    <cellStyle name="Vejica 2 10 4 2 12" xfId="7812"/>
    <cellStyle name="Vejica 2 10 4 2 12 2" xfId="15582"/>
    <cellStyle name="Vejica 2 10 4 2 13" xfId="12620"/>
    <cellStyle name="Vejica 2 10 4 2 13 2" xfId="18559"/>
    <cellStyle name="Vejica 2 10 4 2 14" xfId="13538"/>
    <cellStyle name="Vejica 2 10 4 2 2" xfId="1800"/>
    <cellStyle name="Vejica 2 10 4 2 3" xfId="1801"/>
    <cellStyle name="Vejica 2 10 4 2 3 2" xfId="3771"/>
    <cellStyle name="Vejica 2 10 4 2 4" xfId="1802"/>
    <cellStyle name="Vejica 2 10 4 2 4 2" xfId="3772"/>
    <cellStyle name="Vejica 2 10 4 2 4 2 2" xfId="6008"/>
    <cellStyle name="Vejica 2 10 4 2 4 2 2 2" xfId="6629"/>
    <cellStyle name="Vejica 2 10 4 2 4 2 2 2 2" xfId="10916"/>
    <cellStyle name="Vejica 2 10 4 2 4 2 2 2 2 2" xfId="17404"/>
    <cellStyle name="Vejica 2 10 4 2 4 2 2 2 3" xfId="14751"/>
    <cellStyle name="Vejica 2 10 4 2 4 2 2 3" xfId="10308"/>
    <cellStyle name="Vejica 2 10 4 2 4 2 2 3 2" xfId="16798"/>
    <cellStyle name="Vejica 2 10 4 2 4 2 2 4" xfId="14146"/>
    <cellStyle name="Vejica 2 10 4 2 4 2 3" xfId="5902"/>
    <cellStyle name="Vejica 2 10 4 2 4 2 3 2" xfId="10201"/>
    <cellStyle name="Vejica 2 10 4 2 4 2 3 2 2" xfId="16692"/>
    <cellStyle name="Vejica 2 10 4 2 4 2 3 3" xfId="14040"/>
    <cellStyle name="Vejica 2 10 4 2 4 2 4" xfId="6329"/>
    <cellStyle name="Vejica 2 10 4 2 4 2 4 2" xfId="10616"/>
    <cellStyle name="Vejica 2 10 4 2 4 2 4 2 2" xfId="17104"/>
    <cellStyle name="Vejica 2 10 4 2 4 2 4 3" xfId="14451"/>
    <cellStyle name="Vejica 2 10 4 2 4 2 5" xfId="6943"/>
    <cellStyle name="Vejica 2 10 4 2 4 2 5 2" xfId="11224"/>
    <cellStyle name="Vejica 2 10 4 2 4 2 5 2 2" xfId="17710"/>
    <cellStyle name="Vejica 2 10 4 2 4 2 5 3" xfId="15057"/>
    <cellStyle name="Vejica 2 10 4 2 4 2 6" xfId="7313"/>
    <cellStyle name="Vejica 2 10 4 2 4 2 6 2" xfId="11587"/>
    <cellStyle name="Vejica 2 10 4 2 4 2 6 2 2" xfId="18066"/>
    <cellStyle name="Vejica 2 10 4 2 4 2 6 3" xfId="15410"/>
    <cellStyle name="Vejica 2 10 4 2 4 2 7" xfId="9041"/>
    <cellStyle name="Vejica 2 10 4 2 4 2 7 2" xfId="16121"/>
    <cellStyle name="Vejica 2 10 4 2 4 2 8" xfId="13740"/>
    <cellStyle name="Vejica 2 10 4 2 4 3" xfId="5794"/>
    <cellStyle name="Vejica 2 10 4 2 4 3 2" xfId="6528"/>
    <cellStyle name="Vejica 2 10 4 2 4 3 2 2" xfId="10815"/>
    <cellStyle name="Vejica 2 10 4 2 4 3 2 2 2" xfId="17303"/>
    <cellStyle name="Vejica 2 10 4 2 4 3 2 3" xfId="14650"/>
    <cellStyle name="Vejica 2 10 4 2 4 3 3" xfId="10092"/>
    <cellStyle name="Vejica 2 10 4 2 4 3 3 2" xfId="16588"/>
    <cellStyle name="Vejica 2 10 4 2 4 3 4" xfId="13939"/>
    <cellStyle name="Vejica 2 10 4 2 4 4" xfId="6228"/>
    <cellStyle name="Vejica 2 10 4 2 4 4 2" xfId="10515"/>
    <cellStyle name="Vejica 2 10 4 2 4 4 2 2" xfId="17003"/>
    <cellStyle name="Vejica 2 10 4 2 4 4 3" xfId="14350"/>
    <cellStyle name="Vejica 2 10 4 2 4 5" xfId="6841"/>
    <cellStyle name="Vejica 2 10 4 2 4 5 2" xfId="11122"/>
    <cellStyle name="Vejica 2 10 4 2 4 5 2 2" xfId="17608"/>
    <cellStyle name="Vejica 2 10 4 2 4 5 3" xfId="14955"/>
    <cellStyle name="Vejica 2 10 4 2 4 6" xfId="7212"/>
    <cellStyle name="Vejica 2 10 4 2 4 6 2" xfId="11486"/>
    <cellStyle name="Vejica 2 10 4 2 4 6 2 2" xfId="17965"/>
    <cellStyle name="Vejica 2 10 4 2 4 6 3" xfId="15309"/>
    <cellStyle name="Vejica 2 10 4 2 4 7" xfId="8231"/>
    <cellStyle name="Vejica 2 10 4 2 4 7 2" xfId="15795"/>
    <cellStyle name="Vejica 2 10 4 2 4 8" xfId="12861"/>
    <cellStyle name="Vejica 2 10 4 2 4 8 2" xfId="18799"/>
    <cellStyle name="Vejica 2 10 4 2 4 9" xfId="13639"/>
    <cellStyle name="Vejica 2 10 4 2 5" xfId="3773"/>
    <cellStyle name="Vejica 2 10 4 2 5 2" xfId="3774"/>
    <cellStyle name="Vejica 2 10 4 2 6" xfId="3775"/>
    <cellStyle name="Vejica 2 10 4 2 7" xfId="3770"/>
    <cellStyle name="Vejica 2 10 4 2 8" xfId="5698"/>
    <cellStyle name="Vejica 2 10 4 2 8 2" xfId="6434"/>
    <cellStyle name="Vejica 2 10 4 2 8 2 2" xfId="10721"/>
    <cellStyle name="Vejica 2 10 4 2 8 2 2 2" xfId="17209"/>
    <cellStyle name="Vejica 2 10 4 2 8 2 3" xfId="14556"/>
    <cellStyle name="Vejica 2 10 4 2 8 3" xfId="9996"/>
    <cellStyle name="Vejica 2 10 4 2 8 3 2" xfId="16493"/>
    <cellStyle name="Vejica 2 10 4 2 8 4" xfId="13844"/>
    <cellStyle name="Vejica 2 10 4 2 9" xfId="6134"/>
    <cellStyle name="Vejica 2 10 4 2 9 2" xfId="10421"/>
    <cellStyle name="Vejica 2 10 4 2 9 2 2" xfId="16909"/>
    <cellStyle name="Vejica 2 10 4 2 9 3" xfId="14256"/>
    <cellStyle name="Vejica 2 10 4 3" xfId="1803"/>
    <cellStyle name="Vejica 2 10 4 4" xfId="1804"/>
    <cellStyle name="Vejica 2 10 4 4 2" xfId="3776"/>
    <cellStyle name="Vejica 2 10 4 5" xfId="1805"/>
    <cellStyle name="Vejica 2 10 4 5 2" xfId="3777"/>
    <cellStyle name="Vejica 2 10 4 5 2 2" xfId="6009"/>
    <cellStyle name="Vejica 2 10 4 5 2 2 2" xfId="6630"/>
    <cellStyle name="Vejica 2 10 4 5 2 2 2 2" xfId="10917"/>
    <cellStyle name="Vejica 2 10 4 5 2 2 2 2 2" xfId="17405"/>
    <cellStyle name="Vejica 2 10 4 5 2 2 2 3" xfId="14752"/>
    <cellStyle name="Vejica 2 10 4 5 2 2 3" xfId="10309"/>
    <cellStyle name="Vejica 2 10 4 5 2 2 3 2" xfId="16799"/>
    <cellStyle name="Vejica 2 10 4 5 2 2 4" xfId="14147"/>
    <cellStyle name="Vejica 2 10 4 5 2 3" xfId="5903"/>
    <cellStyle name="Vejica 2 10 4 5 2 3 2" xfId="10202"/>
    <cellStyle name="Vejica 2 10 4 5 2 3 2 2" xfId="16693"/>
    <cellStyle name="Vejica 2 10 4 5 2 3 3" xfId="14041"/>
    <cellStyle name="Vejica 2 10 4 5 2 4" xfId="6330"/>
    <cellStyle name="Vejica 2 10 4 5 2 4 2" xfId="10617"/>
    <cellStyle name="Vejica 2 10 4 5 2 4 2 2" xfId="17105"/>
    <cellStyle name="Vejica 2 10 4 5 2 4 3" xfId="14452"/>
    <cellStyle name="Vejica 2 10 4 5 2 5" xfId="6944"/>
    <cellStyle name="Vejica 2 10 4 5 2 5 2" xfId="11225"/>
    <cellStyle name="Vejica 2 10 4 5 2 5 2 2" xfId="17711"/>
    <cellStyle name="Vejica 2 10 4 5 2 5 3" xfId="15058"/>
    <cellStyle name="Vejica 2 10 4 5 2 6" xfId="7314"/>
    <cellStyle name="Vejica 2 10 4 5 2 6 2" xfId="11588"/>
    <cellStyle name="Vejica 2 10 4 5 2 6 2 2" xfId="18067"/>
    <cellStyle name="Vejica 2 10 4 5 2 6 3" xfId="15411"/>
    <cellStyle name="Vejica 2 10 4 5 2 7" xfId="9042"/>
    <cellStyle name="Vejica 2 10 4 5 2 7 2" xfId="16122"/>
    <cellStyle name="Vejica 2 10 4 5 2 8" xfId="13741"/>
    <cellStyle name="Vejica 2 10 4 5 3" xfId="5795"/>
    <cellStyle name="Vejica 2 10 4 5 3 2" xfId="6529"/>
    <cellStyle name="Vejica 2 10 4 5 3 2 2" xfId="10816"/>
    <cellStyle name="Vejica 2 10 4 5 3 2 2 2" xfId="17304"/>
    <cellStyle name="Vejica 2 10 4 5 3 2 3" xfId="14651"/>
    <cellStyle name="Vejica 2 10 4 5 3 3" xfId="10093"/>
    <cellStyle name="Vejica 2 10 4 5 3 3 2" xfId="16589"/>
    <cellStyle name="Vejica 2 10 4 5 3 4" xfId="13940"/>
    <cellStyle name="Vejica 2 10 4 5 4" xfId="6229"/>
    <cellStyle name="Vejica 2 10 4 5 4 2" xfId="10516"/>
    <cellStyle name="Vejica 2 10 4 5 4 2 2" xfId="17004"/>
    <cellStyle name="Vejica 2 10 4 5 4 3" xfId="14351"/>
    <cellStyle name="Vejica 2 10 4 5 5" xfId="6842"/>
    <cellStyle name="Vejica 2 10 4 5 5 2" xfId="11123"/>
    <cellStyle name="Vejica 2 10 4 5 5 2 2" xfId="17609"/>
    <cellStyle name="Vejica 2 10 4 5 5 3" xfId="14956"/>
    <cellStyle name="Vejica 2 10 4 5 6" xfId="7213"/>
    <cellStyle name="Vejica 2 10 4 5 6 2" xfId="11487"/>
    <cellStyle name="Vejica 2 10 4 5 6 2 2" xfId="17966"/>
    <cellStyle name="Vejica 2 10 4 5 6 3" xfId="15310"/>
    <cellStyle name="Vejica 2 10 4 5 7" xfId="8232"/>
    <cellStyle name="Vejica 2 10 4 5 7 2" xfId="15796"/>
    <cellStyle name="Vejica 2 10 4 5 8" xfId="12862"/>
    <cellStyle name="Vejica 2 10 4 5 8 2" xfId="18800"/>
    <cellStyle name="Vejica 2 10 4 5 9" xfId="13640"/>
    <cellStyle name="Vejica 2 10 4 6" xfId="3778"/>
    <cellStyle name="Vejica 2 10 4 6 2" xfId="3779"/>
    <cellStyle name="Vejica 2 10 4 7" xfId="3780"/>
    <cellStyle name="Vejica 2 10 4 8" xfId="3769"/>
    <cellStyle name="Vejica 2 10 4 9" xfId="5697"/>
    <cellStyle name="Vejica 2 10 4 9 2" xfId="6433"/>
    <cellStyle name="Vejica 2 10 4 9 2 2" xfId="10720"/>
    <cellStyle name="Vejica 2 10 4 9 2 2 2" xfId="17208"/>
    <cellStyle name="Vejica 2 10 4 9 2 3" xfId="14555"/>
    <cellStyle name="Vejica 2 10 4 9 3" xfId="9995"/>
    <cellStyle name="Vejica 2 10 4 9 3 2" xfId="16492"/>
    <cellStyle name="Vejica 2 10 4 9 4" xfId="13843"/>
    <cellStyle name="Vejica 2 10 5" xfId="587"/>
    <cellStyle name="Vejica 2 10 5 2" xfId="1806"/>
    <cellStyle name="Vejica 2 10 5 3" xfId="1807"/>
    <cellStyle name="Vejica 2 10 5 3 2" xfId="3782"/>
    <cellStyle name="Vejica 2 10 5 4" xfId="1808"/>
    <cellStyle name="Vejica 2 10 5 4 2" xfId="3783"/>
    <cellStyle name="Vejica 2 10 5 5" xfId="3784"/>
    <cellStyle name="Vejica 2 10 5 5 2" xfId="3785"/>
    <cellStyle name="Vejica 2 10 5 6" xfId="3786"/>
    <cellStyle name="Vejica 2 10 5 7" xfId="3781"/>
    <cellStyle name="Vejica 2 10 6" xfId="1809"/>
    <cellStyle name="Vejica 2 10 7" xfId="1810"/>
    <cellStyle name="Vejica 2 10 7 2" xfId="3787"/>
    <cellStyle name="Vejica 2 10 8" xfId="1811"/>
    <cellStyle name="Vejica 2 10 8 2" xfId="3788"/>
    <cellStyle name="Vejica 2 10 8 2 2" xfId="6010"/>
    <cellStyle name="Vejica 2 10 8 2 2 2" xfId="6631"/>
    <cellStyle name="Vejica 2 10 8 2 2 2 2" xfId="10918"/>
    <cellStyle name="Vejica 2 10 8 2 2 2 2 2" xfId="17406"/>
    <cellStyle name="Vejica 2 10 8 2 2 2 3" xfId="14753"/>
    <cellStyle name="Vejica 2 10 8 2 2 3" xfId="10310"/>
    <cellStyle name="Vejica 2 10 8 2 2 3 2" xfId="16800"/>
    <cellStyle name="Vejica 2 10 8 2 2 4" xfId="14148"/>
    <cellStyle name="Vejica 2 10 8 2 3" xfId="5904"/>
    <cellStyle name="Vejica 2 10 8 2 3 2" xfId="10203"/>
    <cellStyle name="Vejica 2 10 8 2 3 2 2" xfId="16694"/>
    <cellStyle name="Vejica 2 10 8 2 3 3" xfId="14042"/>
    <cellStyle name="Vejica 2 10 8 2 4" xfId="6331"/>
    <cellStyle name="Vejica 2 10 8 2 4 2" xfId="10618"/>
    <cellStyle name="Vejica 2 10 8 2 4 2 2" xfId="17106"/>
    <cellStyle name="Vejica 2 10 8 2 4 3" xfId="14453"/>
    <cellStyle name="Vejica 2 10 8 2 5" xfId="6945"/>
    <cellStyle name="Vejica 2 10 8 2 5 2" xfId="11226"/>
    <cellStyle name="Vejica 2 10 8 2 5 2 2" xfId="17712"/>
    <cellStyle name="Vejica 2 10 8 2 5 3" xfId="15059"/>
    <cellStyle name="Vejica 2 10 8 2 6" xfId="7315"/>
    <cellStyle name="Vejica 2 10 8 2 6 2" xfId="11589"/>
    <cellStyle name="Vejica 2 10 8 2 6 2 2" xfId="18068"/>
    <cellStyle name="Vejica 2 10 8 2 6 3" xfId="15412"/>
    <cellStyle name="Vejica 2 10 8 2 7" xfId="9043"/>
    <cellStyle name="Vejica 2 10 8 2 7 2" xfId="16123"/>
    <cellStyle name="Vejica 2 10 8 2 8" xfId="13742"/>
    <cellStyle name="Vejica 2 10 8 3" xfId="5796"/>
    <cellStyle name="Vejica 2 10 8 3 2" xfId="6530"/>
    <cellStyle name="Vejica 2 10 8 3 2 2" xfId="10817"/>
    <cellStyle name="Vejica 2 10 8 3 2 2 2" xfId="17305"/>
    <cellStyle name="Vejica 2 10 8 3 2 3" xfId="14652"/>
    <cellStyle name="Vejica 2 10 8 3 3" xfId="10094"/>
    <cellStyle name="Vejica 2 10 8 3 3 2" xfId="16590"/>
    <cellStyle name="Vejica 2 10 8 3 4" xfId="13941"/>
    <cellStyle name="Vejica 2 10 8 4" xfId="6230"/>
    <cellStyle name="Vejica 2 10 8 4 2" xfId="10517"/>
    <cellStyle name="Vejica 2 10 8 4 2 2" xfId="17005"/>
    <cellStyle name="Vejica 2 10 8 4 3" xfId="14352"/>
    <cellStyle name="Vejica 2 10 8 5" xfId="6843"/>
    <cellStyle name="Vejica 2 10 8 5 2" xfId="11124"/>
    <cellStyle name="Vejica 2 10 8 5 2 2" xfId="17610"/>
    <cellStyle name="Vejica 2 10 8 5 3" xfId="14957"/>
    <cellStyle name="Vejica 2 10 8 6" xfId="7214"/>
    <cellStyle name="Vejica 2 10 8 6 2" xfId="11488"/>
    <cellStyle name="Vejica 2 10 8 6 2 2" xfId="17967"/>
    <cellStyle name="Vejica 2 10 8 6 3" xfId="15311"/>
    <cellStyle name="Vejica 2 10 8 7" xfId="8233"/>
    <cellStyle name="Vejica 2 10 8 7 2" xfId="15797"/>
    <cellStyle name="Vejica 2 10 8 8" xfId="12863"/>
    <cellStyle name="Vejica 2 10 8 8 2" xfId="18801"/>
    <cellStyle name="Vejica 2 10 8 9" xfId="13641"/>
    <cellStyle name="Vejica 2 10 9" xfId="3789"/>
    <cellStyle name="Vejica 2 10 9 2" xfId="3790"/>
    <cellStyle name="Vejica 2 11" xfId="588"/>
    <cellStyle name="Vejica 2 11 2" xfId="589"/>
    <cellStyle name="Vejica 2 11 2 2" xfId="1812"/>
    <cellStyle name="Vejica 2 11 2 3" xfId="1813"/>
    <cellStyle name="Vejica 2 11 2 3 2" xfId="3793"/>
    <cellStyle name="Vejica 2 11 2 4" xfId="1814"/>
    <cellStyle name="Vejica 2 11 2 4 2" xfId="3794"/>
    <cellStyle name="Vejica 2 11 2 5" xfId="3795"/>
    <cellStyle name="Vejica 2 11 2 5 2" xfId="3796"/>
    <cellStyle name="Vejica 2 11 2 6" xfId="3797"/>
    <cellStyle name="Vejica 2 11 2 7" xfId="3792"/>
    <cellStyle name="Vejica 2 11 3" xfId="1815"/>
    <cellStyle name="Vejica 2 11 4" xfId="1816"/>
    <cellStyle name="Vejica 2 11 4 2" xfId="3798"/>
    <cellStyle name="Vejica 2 11 5" xfId="1817"/>
    <cellStyle name="Vejica 2 11 5 2" xfId="3799"/>
    <cellStyle name="Vejica 2 11 6" xfId="3800"/>
    <cellStyle name="Vejica 2 11 6 2" xfId="3801"/>
    <cellStyle name="Vejica 2 11 7" xfId="3802"/>
    <cellStyle name="Vejica 2 11 8" xfId="3791"/>
    <cellStyle name="Vejica 2 11 9" xfId="5205"/>
    <cellStyle name="Vejica 2 11 9 2" xfId="6095"/>
    <cellStyle name="Vejica 2 11 9 2 2" xfId="6716"/>
    <cellStyle name="Vejica 2 11 9 2 2 2" xfId="11003"/>
    <cellStyle name="Vejica 2 11 9 2 2 2 2" xfId="17491"/>
    <cellStyle name="Vejica 2 11 9 2 2 3" xfId="14838"/>
    <cellStyle name="Vejica 2 11 9 2 3" xfId="10395"/>
    <cellStyle name="Vejica 2 11 9 2 3 2" xfId="16885"/>
    <cellStyle name="Vejica 2 11 9 2 4" xfId="14233"/>
    <cellStyle name="Vejica 2 11 9 3" xfId="5989"/>
    <cellStyle name="Vejica 2 11 9 3 2" xfId="10289"/>
    <cellStyle name="Vejica 2 11 9 3 2 2" xfId="16779"/>
    <cellStyle name="Vejica 2 11 9 3 3" xfId="14127"/>
    <cellStyle name="Vejica 2 11 9 4" xfId="6412"/>
    <cellStyle name="Vejica 2 11 9 4 2" xfId="10699"/>
    <cellStyle name="Vejica 2 11 9 4 2 2" xfId="17187"/>
    <cellStyle name="Vejica 2 11 9 4 3" xfId="14534"/>
    <cellStyle name="Vejica 2 11 9 5" xfId="7026"/>
    <cellStyle name="Vejica 2 11 9 5 2" xfId="11307"/>
    <cellStyle name="Vejica 2 11 9 5 2 2" xfId="17793"/>
    <cellStyle name="Vejica 2 11 9 5 3" xfId="15140"/>
    <cellStyle name="Vejica 2 11 9 6" xfId="7396"/>
    <cellStyle name="Vejica 2 11 9 6 2" xfId="11670"/>
    <cellStyle name="Vejica 2 11 9 6 2 2" xfId="18149"/>
    <cellStyle name="Vejica 2 11 9 6 3" xfId="15493"/>
    <cellStyle name="Vejica 2 11 9 7" xfId="9746"/>
    <cellStyle name="Vejica 2 11 9 7 2" xfId="16391"/>
    <cellStyle name="Vejica 2 11 9 8" xfId="13823"/>
    <cellStyle name="Vejica 2 12" xfId="590"/>
    <cellStyle name="Vejica 2 12 2" xfId="591"/>
    <cellStyle name="Vejica 2 12 2 2" xfId="1818"/>
    <cellStyle name="Vejica 2 12 2 3" xfId="1819"/>
    <cellStyle name="Vejica 2 12 2 3 2" xfId="3805"/>
    <cellStyle name="Vejica 2 12 2 4" xfId="1820"/>
    <cellStyle name="Vejica 2 12 2 4 2" xfId="3806"/>
    <cellStyle name="Vejica 2 12 2 5" xfId="3807"/>
    <cellStyle name="Vejica 2 12 2 5 2" xfId="3808"/>
    <cellStyle name="Vejica 2 12 2 6" xfId="3809"/>
    <cellStyle name="Vejica 2 12 2 7" xfId="3804"/>
    <cellStyle name="Vejica 2 12 3" xfId="1821"/>
    <cellStyle name="Vejica 2 12 4" xfId="1822"/>
    <cellStyle name="Vejica 2 12 4 2" xfId="3810"/>
    <cellStyle name="Vejica 2 12 5" xfId="1823"/>
    <cellStyle name="Vejica 2 12 5 2" xfId="3811"/>
    <cellStyle name="Vejica 2 12 6" xfId="3812"/>
    <cellStyle name="Vejica 2 12 6 2" xfId="3813"/>
    <cellStyle name="Vejica 2 12 7" xfId="3814"/>
    <cellStyle name="Vejica 2 12 8" xfId="3803"/>
    <cellStyle name="Vejica 2 12 9" xfId="5206"/>
    <cellStyle name="Vejica 2 12 9 2" xfId="6096"/>
    <cellStyle name="Vejica 2 12 9 2 2" xfId="6717"/>
    <cellStyle name="Vejica 2 12 9 2 2 2" xfId="11004"/>
    <cellStyle name="Vejica 2 12 9 2 2 2 2" xfId="17492"/>
    <cellStyle name="Vejica 2 12 9 2 2 3" xfId="14839"/>
    <cellStyle name="Vejica 2 12 9 2 3" xfId="10396"/>
    <cellStyle name="Vejica 2 12 9 2 3 2" xfId="16886"/>
    <cellStyle name="Vejica 2 12 9 2 4" xfId="14234"/>
    <cellStyle name="Vejica 2 12 9 3" xfId="5990"/>
    <cellStyle name="Vejica 2 12 9 3 2" xfId="10290"/>
    <cellStyle name="Vejica 2 12 9 3 2 2" xfId="16780"/>
    <cellStyle name="Vejica 2 12 9 3 3" xfId="14128"/>
    <cellStyle name="Vejica 2 12 9 4" xfId="6413"/>
    <cellStyle name="Vejica 2 12 9 4 2" xfId="10700"/>
    <cellStyle name="Vejica 2 12 9 4 2 2" xfId="17188"/>
    <cellStyle name="Vejica 2 12 9 4 3" xfId="14535"/>
    <cellStyle name="Vejica 2 12 9 5" xfId="7027"/>
    <cellStyle name="Vejica 2 12 9 5 2" xfId="11308"/>
    <cellStyle name="Vejica 2 12 9 5 2 2" xfId="17794"/>
    <cellStyle name="Vejica 2 12 9 5 3" xfId="15141"/>
    <cellStyle name="Vejica 2 12 9 6" xfId="7397"/>
    <cellStyle name="Vejica 2 12 9 6 2" xfId="11671"/>
    <cellStyle name="Vejica 2 12 9 6 2 2" xfId="18150"/>
    <cellStyle name="Vejica 2 12 9 6 3" xfId="15494"/>
    <cellStyle name="Vejica 2 12 9 7" xfId="9747"/>
    <cellStyle name="Vejica 2 12 9 7 2" xfId="16392"/>
    <cellStyle name="Vejica 2 12 9 8" xfId="13824"/>
    <cellStyle name="Vejica 2 13" xfId="592"/>
    <cellStyle name="Vejica 2 13 10" xfId="6135"/>
    <cellStyle name="Vejica 2 13 10 2" xfId="10422"/>
    <cellStyle name="Vejica 2 13 10 2 2" xfId="16910"/>
    <cellStyle name="Vejica 2 13 10 3" xfId="14257"/>
    <cellStyle name="Vejica 2 13 11" xfId="6748"/>
    <cellStyle name="Vejica 2 13 11 2" xfId="11029"/>
    <cellStyle name="Vejica 2 13 11 2 2" xfId="17515"/>
    <cellStyle name="Vejica 2 13 11 3" xfId="14862"/>
    <cellStyle name="Vejica 2 13 12" xfId="7063"/>
    <cellStyle name="Vejica 2 13 12 2" xfId="11337"/>
    <cellStyle name="Vejica 2 13 12 2 2" xfId="17816"/>
    <cellStyle name="Vejica 2 13 12 3" xfId="15160"/>
    <cellStyle name="Vejica 2 13 13" xfId="7119"/>
    <cellStyle name="Vejica 2 13 13 2" xfId="11393"/>
    <cellStyle name="Vejica 2 13 13 2 2" xfId="17872"/>
    <cellStyle name="Vejica 2 13 13 3" xfId="15216"/>
    <cellStyle name="Vejica 2 13 14" xfId="7813"/>
    <cellStyle name="Vejica 2 13 14 2" xfId="15583"/>
    <cellStyle name="Vejica 2 13 15" xfId="12621"/>
    <cellStyle name="Vejica 2 13 15 2" xfId="18560"/>
    <cellStyle name="Vejica 2 13 16" xfId="13539"/>
    <cellStyle name="Vejica 2 13 2" xfId="593"/>
    <cellStyle name="Vejica 2 13 2 10" xfId="6749"/>
    <cellStyle name="Vejica 2 13 2 10 2" xfId="11030"/>
    <cellStyle name="Vejica 2 13 2 10 2 2" xfId="17516"/>
    <cellStyle name="Vejica 2 13 2 10 3" xfId="14863"/>
    <cellStyle name="Vejica 2 13 2 11" xfId="7120"/>
    <cellStyle name="Vejica 2 13 2 11 2" xfId="11394"/>
    <cellStyle name="Vejica 2 13 2 11 2 2" xfId="17873"/>
    <cellStyle name="Vejica 2 13 2 11 3" xfId="15217"/>
    <cellStyle name="Vejica 2 13 2 12" xfId="7814"/>
    <cellStyle name="Vejica 2 13 2 12 2" xfId="15584"/>
    <cellStyle name="Vejica 2 13 2 13" xfId="12622"/>
    <cellStyle name="Vejica 2 13 2 13 2" xfId="18561"/>
    <cellStyle name="Vejica 2 13 2 14" xfId="13540"/>
    <cellStyle name="Vejica 2 13 2 2" xfId="1824"/>
    <cellStyle name="Vejica 2 13 2 3" xfId="1825"/>
    <cellStyle name="Vejica 2 13 2 3 2" xfId="3817"/>
    <cellStyle name="Vejica 2 13 2 4" xfId="1826"/>
    <cellStyle name="Vejica 2 13 2 4 2" xfId="3818"/>
    <cellStyle name="Vejica 2 13 2 4 2 2" xfId="6011"/>
    <cellStyle name="Vejica 2 13 2 4 2 2 2" xfId="6632"/>
    <cellStyle name="Vejica 2 13 2 4 2 2 2 2" xfId="10919"/>
    <cellStyle name="Vejica 2 13 2 4 2 2 2 2 2" xfId="17407"/>
    <cellStyle name="Vejica 2 13 2 4 2 2 2 3" xfId="14754"/>
    <cellStyle name="Vejica 2 13 2 4 2 2 3" xfId="10311"/>
    <cellStyle name="Vejica 2 13 2 4 2 2 3 2" xfId="16801"/>
    <cellStyle name="Vejica 2 13 2 4 2 2 4" xfId="14149"/>
    <cellStyle name="Vejica 2 13 2 4 2 3" xfId="5905"/>
    <cellStyle name="Vejica 2 13 2 4 2 3 2" xfId="10204"/>
    <cellStyle name="Vejica 2 13 2 4 2 3 2 2" xfId="16695"/>
    <cellStyle name="Vejica 2 13 2 4 2 3 3" xfId="14043"/>
    <cellStyle name="Vejica 2 13 2 4 2 4" xfId="6332"/>
    <cellStyle name="Vejica 2 13 2 4 2 4 2" xfId="10619"/>
    <cellStyle name="Vejica 2 13 2 4 2 4 2 2" xfId="17107"/>
    <cellStyle name="Vejica 2 13 2 4 2 4 3" xfId="14454"/>
    <cellStyle name="Vejica 2 13 2 4 2 5" xfId="6946"/>
    <cellStyle name="Vejica 2 13 2 4 2 5 2" xfId="11227"/>
    <cellStyle name="Vejica 2 13 2 4 2 5 2 2" xfId="17713"/>
    <cellStyle name="Vejica 2 13 2 4 2 5 3" xfId="15060"/>
    <cellStyle name="Vejica 2 13 2 4 2 6" xfId="7316"/>
    <cellStyle name="Vejica 2 13 2 4 2 6 2" xfId="11590"/>
    <cellStyle name="Vejica 2 13 2 4 2 6 2 2" xfId="18069"/>
    <cellStyle name="Vejica 2 13 2 4 2 6 3" xfId="15413"/>
    <cellStyle name="Vejica 2 13 2 4 2 7" xfId="9051"/>
    <cellStyle name="Vejica 2 13 2 4 2 7 2" xfId="16127"/>
    <cellStyle name="Vejica 2 13 2 4 2 8" xfId="13743"/>
    <cellStyle name="Vejica 2 13 2 4 3" xfId="5797"/>
    <cellStyle name="Vejica 2 13 2 4 3 2" xfId="6531"/>
    <cellStyle name="Vejica 2 13 2 4 3 2 2" xfId="10818"/>
    <cellStyle name="Vejica 2 13 2 4 3 2 2 2" xfId="17306"/>
    <cellStyle name="Vejica 2 13 2 4 3 2 3" xfId="14653"/>
    <cellStyle name="Vejica 2 13 2 4 3 3" xfId="10095"/>
    <cellStyle name="Vejica 2 13 2 4 3 3 2" xfId="16591"/>
    <cellStyle name="Vejica 2 13 2 4 3 4" xfId="13942"/>
    <cellStyle name="Vejica 2 13 2 4 4" xfId="6231"/>
    <cellStyle name="Vejica 2 13 2 4 4 2" xfId="10518"/>
    <cellStyle name="Vejica 2 13 2 4 4 2 2" xfId="17006"/>
    <cellStyle name="Vejica 2 13 2 4 4 3" xfId="14353"/>
    <cellStyle name="Vejica 2 13 2 4 5" xfId="6844"/>
    <cellStyle name="Vejica 2 13 2 4 5 2" xfId="11125"/>
    <cellStyle name="Vejica 2 13 2 4 5 2 2" xfId="17611"/>
    <cellStyle name="Vejica 2 13 2 4 5 3" xfId="14958"/>
    <cellStyle name="Vejica 2 13 2 4 6" xfId="7215"/>
    <cellStyle name="Vejica 2 13 2 4 6 2" xfId="11489"/>
    <cellStyle name="Vejica 2 13 2 4 6 2 2" xfId="17968"/>
    <cellStyle name="Vejica 2 13 2 4 6 3" xfId="15312"/>
    <cellStyle name="Vejica 2 13 2 4 7" xfId="8236"/>
    <cellStyle name="Vejica 2 13 2 4 7 2" xfId="15798"/>
    <cellStyle name="Vejica 2 13 2 4 8" xfId="12864"/>
    <cellStyle name="Vejica 2 13 2 4 8 2" xfId="18802"/>
    <cellStyle name="Vejica 2 13 2 4 9" xfId="13642"/>
    <cellStyle name="Vejica 2 13 2 5" xfId="3819"/>
    <cellStyle name="Vejica 2 13 2 5 2" xfId="3820"/>
    <cellStyle name="Vejica 2 13 2 6" xfId="3821"/>
    <cellStyle name="Vejica 2 13 2 7" xfId="3816"/>
    <cellStyle name="Vejica 2 13 2 8" xfId="5700"/>
    <cellStyle name="Vejica 2 13 2 8 2" xfId="6436"/>
    <cellStyle name="Vejica 2 13 2 8 2 2" xfId="10723"/>
    <cellStyle name="Vejica 2 13 2 8 2 2 2" xfId="17211"/>
    <cellStyle name="Vejica 2 13 2 8 2 3" xfId="14558"/>
    <cellStyle name="Vejica 2 13 2 8 3" xfId="9998"/>
    <cellStyle name="Vejica 2 13 2 8 3 2" xfId="16495"/>
    <cellStyle name="Vejica 2 13 2 8 4" xfId="13846"/>
    <cellStyle name="Vejica 2 13 2 9" xfId="6136"/>
    <cellStyle name="Vejica 2 13 2 9 2" xfId="10423"/>
    <cellStyle name="Vejica 2 13 2 9 2 2" xfId="16911"/>
    <cellStyle name="Vejica 2 13 2 9 3" xfId="14258"/>
    <cellStyle name="Vejica 2 13 3" xfId="1827"/>
    <cellStyle name="Vejica 2 13 4" xfId="1828"/>
    <cellStyle name="Vejica 2 13 4 2" xfId="3822"/>
    <cellStyle name="Vejica 2 13 5" xfId="1829"/>
    <cellStyle name="Vejica 2 13 5 2" xfId="3823"/>
    <cellStyle name="Vejica 2 13 5 2 2" xfId="6012"/>
    <cellStyle name="Vejica 2 13 5 2 2 2" xfId="6633"/>
    <cellStyle name="Vejica 2 13 5 2 2 2 2" xfId="10920"/>
    <cellStyle name="Vejica 2 13 5 2 2 2 2 2" xfId="17408"/>
    <cellStyle name="Vejica 2 13 5 2 2 2 3" xfId="14755"/>
    <cellStyle name="Vejica 2 13 5 2 2 3" xfId="10312"/>
    <cellStyle name="Vejica 2 13 5 2 2 3 2" xfId="16802"/>
    <cellStyle name="Vejica 2 13 5 2 2 4" xfId="14150"/>
    <cellStyle name="Vejica 2 13 5 2 3" xfId="5906"/>
    <cellStyle name="Vejica 2 13 5 2 3 2" xfId="10205"/>
    <cellStyle name="Vejica 2 13 5 2 3 2 2" xfId="16696"/>
    <cellStyle name="Vejica 2 13 5 2 3 3" xfId="14044"/>
    <cellStyle name="Vejica 2 13 5 2 4" xfId="6333"/>
    <cellStyle name="Vejica 2 13 5 2 4 2" xfId="10620"/>
    <cellStyle name="Vejica 2 13 5 2 4 2 2" xfId="17108"/>
    <cellStyle name="Vejica 2 13 5 2 4 3" xfId="14455"/>
    <cellStyle name="Vejica 2 13 5 2 5" xfId="6947"/>
    <cellStyle name="Vejica 2 13 5 2 5 2" xfId="11228"/>
    <cellStyle name="Vejica 2 13 5 2 5 2 2" xfId="17714"/>
    <cellStyle name="Vejica 2 13 5 2 5 3" xfId="15061"/>
    <cellStyle name="Vejica 2 13 5 2 6" xfId="7317"/>
    <cellStyle name="Vejica 2 13 5 2 6 2" xfId="11591"/>
    <cellStyle name="Vejica 2 13 5 2 6 2 2" xfId="18070"/>
    <cellStyle name="Vejica 2 13 5 2 6 3" xfId="15414"/>
    <cellStyle name="Vejica 2 13 5 2 7" xfId="9056"/>
    <cellStyle name="Vejica 2 13 5 2 7 2" xfId="16129"/>
    <cellStyle name="Vejica 2 13 5 2 8" xfId="13744"/>
    <cellStyle name="Vejica 2 13 5 3" xfId="5798"/>
    <cellStyle name="Vejica 2 13 5 3 2" xfId="6532"/>
    <cellStyle name="Vejica 2 13 5 3 2 2" xfId="10819"/>
    <cellStyle name="Vejica 2 13 5 3 2 2 2" xfId="17307"/>
    <cellStyle name="Vejica 2 13 5 3 2 3" xfId="14654"/>
    <cellStyle name="Vejica 2 13 5 3 3" xfId="10096"/>
    <cellStyle name="Vejica 2 13 5 3 3 2" xfId="16592"/>
    <cellStyle name="Vejica 2 13 5 3 4" xfId="13943"/>
    <cellStyle name="Vejica 2 13 5 4" xfId="6232"/>
    <cellStyle name="Vejica 2 13 5 4 2" xfId="10519"/>
    <cellStyle name="Vejica 2 13 5 4 2 2" xfId="17007"/>
    <cellStyle name="Vejica 2 13 5 4 3" xfId="14354"/>
    <cellStyle name="Vejica 2 13 5 5" xfId="6845"/>
    <cellStyle name="Vejica 2 13 5 5 2" xfId="11126"/>
    <cellStyle name="Vejica 2 13 5 5 2 2" xfId="17612"/>
    <cellStyle name="Vejica 2 13 5 5 3" xfId="14959"/>
    <cellStyle name="Vejica 2 13 5 6" xfId="7216"/>
    <cellStyle name="Vejica 2 13 5 6 2" xfId="11490"/>
    <cellStyle name="Vejica 2 13 5 6 2 2" xfId="17969"/>
    <cellStyle name="Vejica 2 13 5 6 3" xfId="15313"/>
    <cellStyle name="Vejica 2 13 5 7" xfId="8239"/>
    <cellStyle name="Vejica 2 13 5 7 2" xfId="15800"/>
    <cellStyle name="Vejica 2 13 5 8" xfId="12865"/>
    <cellStyle name="Vejica 2 13 5 8 2" xfId="18803"/>
    <cellStyle name="Vejica 2 13 5 9" xfId="13643"/>
    <cellStyle name="Vejica 2 13 6" xfId="3824"/>
    <cellStyle name="Vejica 2 13 6 2" xfId="3825"/>
    <cellStyle name="Vejica 2 13 7" xfId="3826"/>
    <cellStyle name="Vejica 2 13 8" xfId="3815"/>
    <cellStyle name="Vejica 2 13 9" xfId="5699"/>
    <cellStyle name="Vejica 2 13 9 2" xfId="6435"/>
    <cellStyle name="Vejica 2 13 9 2 2" xfId="10722"/>
    <cellStyle name="Vejica 2 13 9 2 2 2" xfId="17210"/>
    <cellStyle name="Vejica 2 13 9 2 3" xfId="14557"/>
    <cellStyle name="Vejica 2 13 9 3" xfId="9997"/>
    <cellStyle name="Vejica 2 13 9 3 2" xfId="16494"/>
    <cellStyle name="Vejica 2 13 9 4" xfId="13845"/>
    <cellStyle name="Vejica 2 14" xfId="1830"/>
    <cellStyle name="Vejica 2 15" xfId="1831"/>
    <cellStyle name="Vejica 2 16" xfId="1832"/>
    <cellStyle name="Vejica 2 16 2" xfId="3827"/>
    <cellStyle name="Vejica 2 17" xfId="1833"/>
    <cellStyle name="Vejica 2 17 2" xfId="3828"/>
    <cellStyle name="Vejica 2 17 2 2" xfId="6013"/>
    <cellStyle name="Vejica 2 17 2 2 2" xfId="6634"/>
    <cellStyle name="Vejica 2 17 2 2 2 2" xfId="10921"/>
    <cellStyle name="Vejica 2 17 2 2 2 2 2" xfId="17409"/>
    <cellStyle name="Vejica 2 17 2 2 2 3" xfId="14756"/>
    <cellStyle name="Vejica 2 17 2 2 3" xfId="10313"/>
    <cellStyle name="Vejica 2 17 2 2 3 2" xfId="16803"/>
    <cellStyle name="Vejica 2 17 2 2 4" xfId="14151"/>
    <cellStyle name="Vejica 2 17 2 3" xfId="5907"/>
    <cellStyle name="Vejica 2 17 2 3 2" xfId="10206"/>
    <cellStyle name="Vejica 2 17 2 3 2 2" xfId="16697"/>
    <cellStyle name="Vejica 2 17 2 3 3" xfId="14045"/>
    <cellStyle name="Vejica 2 17 2 4" xfId="6334"/>
    <cellStyle name="Vejica 2 17 2 4 2" xfId="10621"/>
    <cellStyle name="Vejica 2 17 2 4 2 2" xfId="17109"/>
    <cellStyle name="Vejica 2 17 2 4 3" xfId="14456"/>
    <cellStyle name="Vejica 2 17 2 5" xfId="6948"/>
    <cellStyle name="Vejica 2 17 2 5 2" xfId="11229"/>
    <cellStyle name="Vejica 2 17 2 5 2 2" xfId="17715"/>
    <cellStyle name="Vejica 2 17 2 5 3" xfId="15062"/>
    <cellStyle name="Vejica 2 17 2 6" xfId="7318"/>
    <cellStyle name="Vejica 2 17 2 6 2" xfId="11592"/>
    <cellStyle name="Vejica 2 17 2 6 2 2" xfId="18071"/>
    <cellStyle name="Vejica 2 17 2 6 3" xfId="15415"/>
    <cellStyle name="Vejica 2 17 2 7" xfId="9057"/>
    <cellStyle name="Vejica 2 17 2 7 2" xfId="16130"/>
    <cellStyle name="Vejica 2 17 2 8" xfId="13745"/>
    <cellStyle name="Vejica 2 17 3" xfId="5799"/>
    <cellStyle name="Vejica 2 17 3 2" xfId="6533"/>
    <cellStyle name="Vejica 2 17 3 2 2" xfId="10820"/>
    <cellStyle name="Vejica 2 17 3 2 2 2" xfId="17308"/>
    <cellStyle name="Vejica 2 17 3 2 3" xfId="14655"/>
    <cellStyle name="Vejica 2 17 3 3" xfId="10097"/>
    <cellStyle name="Vejica 2 17 3 3 2" xfId="16593"/>
    <cellStyle name="Vejica 2 17 3 4" xfId="13944"/>
    <cellStyle name="Vejica 2 17 4" xfId="6233"/>
    <cellStyle name="Vejica 2 17 4 2" xfId="10520"/>
    <cellStyle name="Vejica 2 17 4 2 2" xfId="17008"/>
    <cellStyle name="Vejica 2 17 4 3" xfId="14355"/>
    <cellStyle name="Vejica 2 17 5" xfId="6846"/>
    <cellStyle name="Vejica 2 17 5 2" xfId="11127"/>
    <cellStyle name="Vejica 2 17 5 2 2" xfId="17613"/>
    <cellStyle name="Vejica 2 17 5 3" xfId="14960"/>
    <cellStyle name="Vejica 2 17 6" xfId="7217"/>
    <cellStyle name="Vejica 2 17 6 2" xfId="11491"/>
    <cellStyle name="Vejica 2 17 6 2 2" xfId="17970"/>
    <cellStyle name="Vejica 2 17 6 3" xfId="15314"/>
    <cellStyle name="Vejica 2 17 7" xfId="8240"/>
    <cellStyle name="Vejica 2 17 7 2" xfId="15801"/>
    <cellStyle name="Vejica 2 17 8" xfId="12866"/>
    <cellStyle name="Vejica 2 17 8 2" xfId="18804"/>
    <cellStyle name="Vejica 2 17 9" xfId="13644"/>
    <cellStyle name="Vejica 2 18" xfId="1834"/>
    <cellStyle name="Vejica 2 18 2" xfId="3829"/>
    <cellStyle name="Vejica 2 18 2 2" xfId="3830"/>
    <cellStyle name="Vejica 2 19" xfId="3831"/>
    <cellStyle name="Vejica 2 2" xfId="594"/>
    <cellStyle name="Vejica 2 2 10" xfId="12581"/>
    <cellStyle name="Vejica 2 2 10 2" xfId="18520"/>
    <cellStyle name="Vejica 2 2 2" xfId="595"/>
    <cellStyle name="Vejica 2 2 2 10" xfId="3834"/>
    <cellStyle name="Vejica 2 2 2 11" xfId="3833"/>
    <cellStyle name="Vejica 2 2 2 12" xfId="5701"/>
    <cellStyle name="Vejica 2 2 2 12 2" xfId="6437"/>
    <cellStyle name="Vejica 2 2 2 12 2 2" xfId="10724"/>
    <cellStyle name="Vejica 2 2 2 12 2 2 2" xfId="17212"/>
    <cellStyle name="Vejica 2 2 2 12 2 3" xfId="14559"/>
    <cellStyle name="Vejica 2 2 2 12 3" xfId="9999"/>
    <cellStyle name="Vejica 2 2 2 12 3 2" xfId="16496"/>
    <cellStyle name="Vejica 2 2 2 12 4" xfId="13847"/>
    <cellStyle name="Vejica 2 2 2 13" xfId="6137"/>
    <cellStyle name="Vejica 2 2 2 13 2" xfId="10424"/>
    <cellStyle name="Vejica 2 2 2 13 2 2" xfId="16912"/>
    <cellStyle name="Vejica 2 2 2 13 3" xfId="14259"/>
    <cellStyle name="Vejica 2 2 2 14" xfId="6750"/>
    <cellStyle name="Vejica 2 2 2 14 2" xfId="11031"/>
    <cellStyle name="Vejica 2 2 2 14 2 2" xfId="17517"/>
    <cellStyle name="Vejica 2 2 2 14 3" xfId="14864"/>
    <cellStyle name="Vejica 2 2 2 15" xfId="7064"/>
    <cellStyle name="Vejica 2 2 2 15 2" xfId="11338"/>
    <cellStyle name="Vejica 2 2 2 15 2 2" xfId="17817"/>
    <cellStyle name="Vejica 2 2 2 15 3" xfId="15161"/>
    <cellStyle name="Vejica 2 2 2 16" xfId="7121"/>
    <cellStyle name="Vejica 2 2 2 16 2" xfId="11395"/>
    <cellStyle name="Vejica 2 2 2 16 2 2" xfId="17874"/>
    <cellStyle name="Vejica 2 2 2 16 3" xfId="15218"/>
    <cellStyle name="Vejica 2 2 2 17" xfId="7815"/>
    <cellStyle name="Vejica 2 2 2 17 2" xfId="15585"/>
    <cellStyle name="Vejica 2 2 2 18" xfId="8103"/>
    <cellStyle name="Vejica 2 2 2 18 2" xfId="15733"/>
    <cellStyle name="Vejica 2 2 2 19" xfId="12623"/>
    <cellStyle name="Vejica 2 2 2 19 2" xfId="18562"/>
    <cellStyle name="Vejica 2 2 2 2" xfId="596"/>
    <cellStyle name="Vejica 2 2 2 2 10" xfId="5702"/>
    <cellStyle name="Vejica 2 2 2 2 10 2" xfId="6438"/>
    <cellStyle name="Vejica 2 2 2 2 10 2 2" xfId="10725"/>
    <cellStyle name="Vejica 2 2 2 2 10 2 2 2" xfId="17213"/>
    <cellStyle name="Vejica 2 2 2 2 10 2 3" xfId="14560"/>
    <cellStyle name="Vejica 2 2 2 2 10 3" xfId="10000"/>
    <cellStyle name="Vejica 2 2 2 2 10 3 2" xfId="16497"/>
    <cellStyle name="Vejica 2 2 2 2 10 4" xfId="13848"/>
    <cellStyle name="Vejica 2 2 2 2 11" xfId="6138"/>
    <cellStyle name="Vejica 2 2 2 2 11 2" xfId="10425"/>
    <cellStyle name="Vejica 2 2 2 2 11 2 2" xfId="16913"/>
    <cellStyle name="Vejica 2 2 2 2 11 3" xfId="14260"/>
    <cellStyle name="Vejica 2 2 2 2 12" xfId="6751"/>
    <cellStyle name="Vejica 2 2 2 2 12 2" xfId="11032"/>
    <cellStyle name="Vejica 2 2 2 2 12 2 2" xfId="17518"/>
    <cellStyle name="Vejica 2 2 2 2 12 3" xfId="14865"/>
    <cellStyle name="Vejica 2 2 2 2 13" xfId="7065"/>
    <cellStyle name="Vejica 2 2 2 2 13 2" xfId="11339"/>
    <cellStyle name="Vejica 2 2 2 2 13 2 2" xfId="17818"/>
    <cellStyle name="Vejica 2 2 2 2 13 3" xfId="15162"/>
    <cellStyle name="Vejica 2 2 2 2 14" xfId="7122"/>
    <cellStyle name="Vejica 2 2 2 2 14 2" xfId="11396"/>
    <cellStyle name="Vejica 2 2 2 2 14 2 2" xfId="17875"/>
    <cellStyle name="Vejica 2 2 2 2 14 3" xfId="15219"/>
    <cellStyle name="Vejica 2 2 2 2 15" xfId="7816"/>
    <cellStyle name="Vejica 2 2 2 2 15 2" xfId="15586"/>
    <cellStyle name="Vejica 2 2 2 2 16" xfId="12624"/>
    <cellStyle name="Vejica 2 2 2 2 16 2" xfId="18563"/>
    <cellStyle name="Vejica 2 2 2 2 17" xfId="13542"/>
    <cellStyle name="Vejica 2 2 2 2 2" xfId="597"/>
    <cellStyle name="Vejica 2 2 2 2 2 10" xfId="6139"/>
    <cellStyle name="Vejica 2 2 2 2 2 10 2" xfId="10426"/>
    <cellStyle name="Vejica 2 2 2 2 2 10 2 2" xfId="16914"/>
    <cellStyle name="Vejica 2 2 2 2 2 10 3" xfId="14261"/>
    <cellStyle name="Vejica 2 2 2 2 2 11" xfId="6752"/>
    <cellStyle name="Vejica 2 2 2 2 2 11 2" xfId="11033"/>
    <cellStyle name="Vejica 2 2 2 2 2 11 2 2" xfId="17519"/>
    <cellStyle name="Vejica 2 2 2 2 2 11 3" xfId="14866"/>
    <cellStyle name="Vejica 2 2 2 2 2 12" xfId="7066"/>
    <cellStyle name="Vejica 2 2 2 2 2 12 2" xfId="11340"/>
    <cellStyle name="Vejica 2 2 2 2 2 12 2 2" xfId="17819"/>
    <cellStyle name="Vejica 2 2 2 2 2 12 3" xfId="15163"/>
    <cellStyle name="Vejica 2 2 2 2 2 13" xfId="7123"/>
    <cellStyle name="Vejica 2 2 2 2 2 13 2" xfId="11397"/>
    <cellStyle name="Vejica 2 2 2 2 2 13 2 2" xfId="17876"/>
    <cellStyle name="Vejica 2 2 2 2 2 13 3" xfId="15220"/>
    <cellStyle name="Vejica 2 2 2 2 2 14" xfId="7817"/>
    <cellStyle name="Vejica 2 2 2 2 2 14 2" xfId="15587"/>
    <cellStyle name="Vejica 2 2 2 2 2 15" xfId="12625"/>
    <cellStyle name="Vejica 2 2 2 2 2 15 2" xfId="18564"/>
    <cellStyle name="Vejica 2 2 2 2 2 16" xfId="13543"/>
    <cellStyle name="Vejica 2 2 2 2 2 2" xfId="598"/>
    <cellStyle name="Vejica 2 2 2 2 2 2 10" xfId="6753"/>
    <cellStyle name="Vejica 2 2 2 2 2 2 10 2" xfId="11034"/>
    <cellStyle name="Vejica 2 2 2 2 2 2 10 2 2" xfId="17520"/>
    <cellStyle name="Vejica 2 2 2 2 2 2 10 3" xfId="14867"/>
    <cellStyle name="Vejica 2 2 2 2 2 2 11" xfId="7124"/>
    <cellStyle name="Vejica 2 2 2 2 2 2 11 2" xfId="11398"/>
    <cellStyle name="Vejica 2 2 2 2 2 2 11 2 2" xfId="17877"/>
    <cellStyle name="Vejica 2 2 2 2 2 2 11 3" xfId="15221"/>
    <cellStyle name="Vejica 2 2 2 2 2 2 12" xfId="7818"/>
    <cellStyle name="Vejica 2 2 2 2 2 2 12 2" xfId="15588"/>
    <cellStyle name="Vejica 2 2 2 2 2 2 13" xfId="12626"/>
    <cellStyle name="Vejica 2 2 2 2 2 2 13 2" xfId="18565"/>
    <cellStyle name="Vejica 2 2 2 2 2 2 14" xfId="13544"/>
    <cellStyle name="Vejica 2 2 2 2 2 2 2" xfId="1835"/>
    <cellStyle name="Vejica 2 2 2 2 2 2 3" xfId="1836"/>
    <cellStyle name="Vejica 2 2 2 2 2 2 3 2" xfId="3838"/>
    <cellStyle name="Vejica 2 2 2 2 2 2 4" xfId="1837"/>
    <cellStyle name="Vejica 2 2 2 2 2 2 4 2" xfId="3839"/>
    <cellStyle name="Vejica 2 2 2 2 2 2 4 2 2" xfId="6014"/>
    <cellStyle name="Vejica 2 2 2 2 2 2 4 2 2 2" xfId="6635"/>
    <cellStyle name="Vejica 2 2 2 2 2 2 4 2 2 2 2" xfId="10922"/>
    <cellStyle name="Vejica 2 2 2 2 2 2 4 2 2 2 2 2" xfId="17410"/>
    <cellStyle name="Vejica 2 2 2 2 2 2 4 2 2 2 3" xfId="14757"/>
    <cellStyle name="Vejica 2 2 2 2 2 2 4 2 2 3" xfId="10314"/>
    <cellStyle name="Vejica 2 2 2 2 2 2 4 2 2 3 2" xfId="16804"/>
    <cellStyle name="Vejica 2 2 2 2 2 2 4 2 2 4" xfId="14152"/>
    <cellStyle name="Vejica 2 2 2 2 2 2 4 2 3" xfId="5908"/>
    <cellStyle name="Vejica 2 2 2 2 2 2 4 2 3 2" xfId="10207"/>
    <cellStyle name="Vejica 2 2 2 2 2 2 4 2 3 2 2" xfId="16698"/>
    <cellStyle name="Vejica 2 2 2 2 2 2 4 2 3 3" xfId="14046"/>
    <cellStyle name="Vejica 2 2 2 2 2 2 4 2 4" xfId="6335"/>
    <cellStyle name="Vejica 2 2 2 2 2 2 4 2 4 2" xfId="10622"/>
    <cellStyle name="Vejica 2 2 2 2 2 2 4 2 4 2 2" xfId="17110"/>
    <cellStyle name="Vejica 2 2 2 2 2 2 4 2 4 3" xfId="14457"/>
    <cellStyle name="Vejica 2 2 2 2 2 2 4 2 5" xfId="6949"/>
    <cellStyle name="Vejica 2 2 2 2 2 2 4 2 5 2" xfId="11230"/>
    <cellStyle name="Vejica 2 2 2 2 2 2 4 2 5 2 2" xfId="17716"/>
    <cellStyle name="Vejica 2 2 2 2 2 2 4 2 5 3" xfId="15063"/>
    <cellStyle name="Vejica 2 2 2 2 2 2 4 2 6" xfId="7319"/>
    <cellStyle name="Vejica 2 2 2 2 2 2 4 2 6 2" xfId="11593"/>
    <cellStyle name="Vejica 2 2 2 2 2 2 4 2 6 2 2" xfId="18072"/>
    <cellStyle name="Vejica 2 2 2 2 2 2 4 2 6 3" xfId="15416"/>
    <cellStyle name="Vejica 2 2 2 2 2 2 4 2 7" xfId="9058"/>
    <cellStyle name="Vejica 2 2 2 2 2 2 4 2 7 2" xfId="16131"/>
    <cellStyle name="Vejica 2 2 2 2 2 2 4 2 8" xfId="13746"/>
    <cellStyle name="Vejica 2 2 2 2 2 2 4 3" xfId="5800"/>
    <cellStyle name="Vejica 2 2 2 2 2 2 4 3 2" xfId="6534"/>
    <cellStyle name="Vejica 2 2 2 2 2 2 4 3 2 2" xfId="10821"/>
    <cellStyle name="Vejica 2 2 2 2 2 2 4 3 2 2 2" xfId="17309"/>
    <cellStyle name="Vejica 2 2 2 2 2 2 4 3 2 3" xfId="14656"/>
    <cellStyle name="Vejica 2 2 2 2 2 2 4 3 3" xfId="10098"/>
    <cellStyle name="Vejica 2 2 2 2 2 2 4 3 3 2" xfId="16594"/>
    <cellStyle name="Vejica 2 2 2 2 2 2 4 3 4" xfId="13945"/>
    <cellStyle name="Vejica 2 2 2 2 2 2 4 4" xfId="6234"/>
    <cellStyle name="Vejica 2 2 2 2 2 2 4 4 2" xfId="10521"/>
    <cellStyle name="Vejica 2 2 2 2 2 2 4 4 2 2" xfId="17009"/>
    <cellStyle name="Vejica 2 2 2 2 2 2 4 4 3" xfId="14356"/>
    <cellStyle name="Vejica 2 2 2 2 2 2 4 5" xfId="6847"/>
    <cellStyle name="Vejica 2 2 2 2 2 2 4 5 2" xfId="11128"/>
    <cellStyle name="Vejica 2 2 2 2 2 2 4 5 2 2" xfId="17614"/>
    <cellStyle name="Vejica 2 2 2 2 2 2 4 5 3" xfId="14961"/>
    <cellStyle name="Vejica 2 2 2 2 2 2 4 6" xfId="7218"/>
    <cellStyle name="Vejica 2 2 2 2 2 2 4 6 2" xfId="11492"/>
    <cellStyle name="Vejica 2 2 2 2 2 2 4 6 2 2" xfId="17971"/>
    <cellStyle name="Vejica 2 2 2 2 2 2 4 6 3" xfId="15315"/>
    <cellStyle name="Vejica 2 2 2 2 2 2 4 7" xfId="8241"/>
    <cellStyle name="Vejica 2 2 2 2 2 2 4 7 2" xfId="15802"/>
    <cellStyle name="Vejica 2 2 2 2 2 2 4 8" xfId="12867"/>
    <cellStyle name="Vejica 2 2 2 2 2 2 4 8 2" xfId="18805"/>
    <cellStyle name="Vejica 2 2 2 2 2 2 4 9" xfId="13645"/>
    <cellStyle name="Vejica 2 2 2 2 2 2 5" xfId="3840"/>
    <cellStyle name="Vejica 2 2 2 2 2 2 5 2" xfId="3841"/>
    <cellStyle name="Vejica 2 2 2 2 2 2 6" xfId="3842"/>
    <cellStyle name="Vejica 2 2 2 2 2 2 7" xfId="3837"/>
    <cellStyle name="Vejica 2 2 2 2 2 2 8" xfId="5704"/>
    <cellStyle name="Vejica 2 2 2 2 2 2 8 2" xfId="6440"/>
    <cellStyle name="Vejica 2 2 2 2 2 2 8 2 2" xfId="10727"/>
    <cellStyle name="Vejica 2 2 2 2 2 2 8 2 2 2" xfId="17215"/>
    <cellStyle name="Vejica 2 2 2 2 2 2 8 2 3" xfId="14562"/>
    <cellStyle name="Vejica 2 2 2 2 2 2 8 3" xfId="10002"/>
    <cellStyle name="Vejica 2 2 2 2 2 2 8 3 2" xfId="16499"/>
    <cellStyle name="Vejica 2 2 2 2 2 2 8 4" xfId="13850"/>
    <cellStyle name="Vejica 2 2 2 2 2 2 9" xfId="6140"/>
    <cellStyle name="Vejica 2 2 2 2 2 2 9 2" xfId="10427"/>
    <cellStyle name="Vejica 2 2 2 2 2 2 9 2 2" xfId="16915"/>
    <cellStyle name="Vejica 2 2 2 2 2 2 9 3" xfId="14262"/>
    <cellStyle name="Vejica 2 2 2 2 2 3" xfId="1838"/>
    <cellStyle name="Vejica 2 2 2 2 2 4" xfId="1839"/>
    <cellStyle name="Vejica 2 2 2 2 2 4 2" xfId="3843"/>
    <cellStyle name="Vejica 2 2 2 2 2 5" xfId="1840"/>
    <cellStyle name="Vejica 2 2 2 2 2 5 2" xfId="3844"/>
    <cellStyle name="Vejica 2 2 2 2 2 5 2 2" xfId="6015"/>
    <cellStyle name="Vejica 2 2 2 2 2 5 2 2 2" xfId="6636"/>
    <cellStyle name="Vejica 2 2 2 2 2 5 2 2 2 2" xfId="10923"/>
    <cellStyle name="Vejica 2 2 2 2 2 5 2 2 2 2 2" xfId="17411"/>
    <cellStyle name="Vejica 2 2 2 2 2 5 2 2 2 3" xfId="14758"/>
    <cellStyle name="Vejica 2 2 2 2 2 5 2 2 3" xfId="10315"/>
    <cellStyle name="Vejica 2 2 2 2 2 5 2 2 3 2" xfId="16805"/>
    <cellStyle name="Vejica 2 2 2 2 2 5 2 2 4" xfId="14153"/>
    <cellStyle name="Vejica 2 2 2 2 2 5 2 3" xfId="5909"/>
    <cellStyle name="Vejica 2 2 2 2 2 5 2 3 2" xfId="10208"/>
    <cellStyle name="Vejica 2 2 2 2 2 5 2 3 2 2" xfId="16699"/>
    <cellStyle name="Vejica 2 2 2 2 2 5 2 3 3" xfId="14047"/>
    <cellStyle name="Vejica 2 2 2 2 2 5 2 4" xfId="6336"/>
    <cellStyle name="Vejica 2 2 2 2 2 5 2 4 2" xfId="10623"/>
    <cellStyle name="Vejica 2 2 2 2 2 5 2 4 2 2" xfId="17111"/>
    <cellStyle name="Vejica 2 2 2 2 2 5 2 4 3" xfId="14458"/>
    <cellStyle name="Vejica 2 2 2 2 2 5 2 5" xfId="6950"/>
    <cellStyle name="Vejica 2 2 2 2 2 5 2 5 2" xfId="11231"/>
    <cellStyle name="Vejica 2 2 2 2 2 5 2 5 2 2" xfId="17717"/>
    <cellStyle name="Vejica 2 2 2 2 2 5 2 5 3" xfId="15064"/>
    <cellStyle name="Vejica 2 2 2 2 2 5 2 6" xfId="7320"/>
    <cellStyle name="Vejica 2 2 2 2 2 5 2 6 2" xfId="11594"/>
    <cellStyle name="Vejica 2 2 2 2 2 5 2 6 2 2" xfId="18073"/>
    <cellStyle name="Vejica 2 2 2 2 2 5 2 6 3" xfId="15417"/>
    <cellStyle name="Vejica 2 2 2 2 2 5 2 7" xfId="9059"/>
    <cellStyle name="Vejica 2 2 2 2 2 5 2 7 2" xfId="16132"/>
    <cellStyle name="Vejica 2 2 2 2 2 5 2 8" xfId="13747"/>
    <cellStyle name="Vejica 2 2 2 2 2 5 3" xfId="5801"/>
    <cellStyle name="Vejica 2 2 2 2 2 5 3 2" xfId="6535"/>
    <cellStyle name="Vejica 2 2 2 2 2 5 3 2 2" xfId="10822"/>
    <cellStyle name="Vejica 2 2 2 2 2 5 3 2 2 2" xfId="17310"/>
    <cellStyle name="Vejica 2 2 2 2 2 5 3 2 3" xfId="14657"/>
    <cellStyle name="Vejica 2 2 2 2 2 5 3 3" xfId="10099"/>
    <cellStyle name="Vejica 2 2 2 2 2 5 3 3 2" xfId="16595"/>
    <cellStyle name="Vejica 2 2 2 2 2 5 3 4" xfId="13946"/>
    <cellStyle name="Vejica 2 2 2 2 2 5 4" xfId="6235"/>
    <cellStyle name="Vejica 2 2 2 2 2 5 4 2" xfId="10522"/>
    <cellStyle name="Vejica 2 2 2 2 2 5 4 2 2" xfId="17010"/>
    <cellStyle name="Vejica 2 2 2 2 2 5 4 3" xfId="14357"/>
    <cellStyle name="Vejica 2 2 2 2 2 5 5" xfId="6848"/>
    <cellStyle name="Vejica 2 2 2 2 2 5 5 2" xfId="11129"/>
    <cellStyle name="Vejica 2 2 2 2 2 5 5 2 2" xfId="17615"/>
    <cellStyle name="Vejica 2 2 2 2 2 5 5 3" xfId="14962"/>
    <cellStyle name="Vejica 2 2 2 2 2 5 6" xfId="7219"/>
    <cellStyle name="Vejica 2 2 2 2 2 5 6 2" xfId="11493"/>
    <cellStyle name="Vejica 2 2 2 2 2 5 6 2 2" xfId="17972"/>
    <cellStyle name="Vejica 2 2 2 2 2 5 6 3" xfId="15316"/>
    <cellStyle name="Vejica 2 2 2 2 2 5 7" xfId="8242"/>
    <cellStyle name="Vejica 2 2 2 2 2 5 7 2" xfId="15803"/>
    <cellStyle name="Vejica 2 2 2 2 2 5 8" xfId="12868"/>
    <cellStyle name="Vejica 2 2 2 2 2 5 8 2" xfId="18806"/>
    <cellStyle name="Vejica 2 2 2 2 2 5 9" xfId="13646"/>
    <cellStyle name="Vejica 2 2 2 2 2 6" xfId="3845"/>
    <cellStyle name="Vejica 2 2 2 2 2 6 2" xfId="3846"/>
    <cellStyle name="Vejica 2 2 2 2 2 7" xfId="3847"/>
    <cellStyle name="Vejica 2 2 2 2 2 8" xfId="3836"/>
    <cellStyle name="Vejica 2 2 2 2 2 9" xfId="5703"/>
    <cellStyle name="Vejica 2 2 2 2 2 9 2" xfId="6439"/>
    <cellStyle name="Vejica 2 2 2 2 2 9 2 2" xfId="10726"/>
    <cellStyle name="Vejica 2 2 2 2 2 9 2 2 2" xfId="17214"/>
    <cellStyle name="Vejica 2 2 2 2 2 9 2 3" xfId="14561"/>
    <cellStyle name="Vejica 2 2 2 2 2 9 3" xfId="10001"/>
    <cellStyle name="Vejica 2 2 2 2 2 9 3 2" xfId="16498"/>
    <cellStyle name="Vejica 2 2 2 2 2 9 4" xfId="13849"/>
    <cellStyle name="Vejica 2 2 2 2 3" xfId="599"/>
    <cellStyle name="Vejica 2 2 2 2 3 10" xfId="6754"/>
    <cellStyle name="Vejica 2 2 2 2 3 10 2" xfId="11035"/>
    <cellStyle name="Vejica 2 2 2 2 3 10 2 2" xfId="17521"/>
    <cellStyle name="Vejica 2 2 2 2 3 10 3" xfId="14868"/>
    <cellStyle name="Vejica 2 2 2 2 3 11" xfId="7125"/>
    <cellStyle name="Vejica 2 2 2 2 3 11 2" xfId="11399"/>
    <cellStyle name="Vejica 2 2 2 2 3 11 2 2" xfId="17878"/>
    <cellStyle name="Vejica 2 2 2 2 3 11 3" xfId="15222"/>
    <cellStyle name="Vejica 2 2 2 2 3 12" xfId="7819"/>
    <cellStyle name="Vejica 2 2 2 2 3 12 2" xfId="15589"/>
    <cellStyle name="Vejica 2 2 2 2 3 13" xfId="12627"/>
    <cellStyle name="Vejica 2 2 2 2 3 13 2" xfId="18566"/>
    <cellStyle name="Vejica 2 2 2 2 3 14" xfId="13545"/>
    <cellStyle name="Vejica 2 2 2 2 3 2" xfId="1841"/>
    <cellStyle name="Vejica 2 2 2 2 3 3" xfId="1842"/>
    <cellStyle name="Vejica 2 2 2 2 3 3 2" xfId="3849"/>
    <cellStyle name="Vejica 2 2 2 2 3 4" xfId="1843"/>
    <cellStyle name="Vejica 2 2 2 2 3 4 2" xfId="3850"/>
    <cellStyle name="Vejica 2 2 2 2 3 4 2 2" xfId="6016"/>
    <cellStyle name="Vejica 2 2 2 2 3 4 2 2 2" xfId="6637"/>
    <cellStyle name="Vejica 2 2 2 2 3 4 2 2 2 2" xfId="10924"/>
    <cellStyle name="Vejica 2 2 2 2 3 4 2 2 2 2 2" xfId="17412"/>
    <cellStyle name="Vejica 2 2 2 2 3 4 2 2 2 3" xfId="14759"/>
    <cellStyle name="Vejica 2 2 2 2 3 4 2 2 3" xfId="10316"/>
    <cellStyle name="Vejica 2 2 2 2 3 4 2 2 3 2" xfId="16806"/>
    <cellStyle name="Vejica 2 2 2 2 3 4 2 2 4" xfId="14154"/>
    <cellStyle name="Vejica 2 2 2 2 3 4 2 3" xfId="5910"/>
    <cellStyle name="Vejica 2 2 2 2 3 4 2 3 2" xfId="10209"/>
    <cellStyle name="Vejica 2 2 2 2 3 4 2 3 2 2" xfId="16700"/>
    <cellStyle name="Vejica 2 2 2 2 3 4 2 3 3" xfId="14048"/>
    <cellStyle name="Vejica 2 2 2 2 3 4 2 4" xfId="6337"/>
    <cellStyle name="Vejica 2 2 2 2 3 4 2 4 2" xfId="10624"/>
    <cellStyle name="Vejica 2 2 2 2 3 4 2 4 2 2" xfId="17112"/>
    <cellStyle name="Vejica 2 2 2 2 3 4 2 4 3" xfId="14459"/>
    <cellStyle name="Vejica 2 2 2 2 3 4 2 5" xfId="6951"/>
    <cellStyle name="Vejica 2 2 2 2 3 4 2 5 2" xfId="11232"/>
    <cellStyle name="Vejica 2 2 2 2 3 4 2 5 2 2" xfId="17718"/>
    <cellStyle name="Vejica 2 2 2 2 3 4 2 5 3" xfId="15065"/>
    <cellStyle name="Vejica 2 2 2 2 3 4 2 6" xfId="7321"/>
    <cellStyle name="Vejica 2 2 2 2 3 4 2 6 2" xfId="11595"/>
    <cellStyle name="Vejica 2 2 2 2 3 4 2 6 2 2" xfId="18074"/>
    <cellStyle name="Vejica 2 2 2 2 3 4 2 6 3" xfId="15418"/>
    <cellStyle name="Vejica 2 2 2 2 3 4 2 7" xfId="9060"/>
    <cellStyle name="Vejica 2 2 2 2 3 4 2 7 2" xfId="16133"/>
    <cellStyle name="Vejica 2 2 2 2 3 4 2 8" xfId="13748"/>
    <cellStyle name="Vejica 2 2 2 2 3 4 3" xfId="5802"/>
    <cellStyle name="Vejica 2 2 2 2 3 4 3 2" xfId="6536"/>
    <cellStyle name="Vejica 2 2 2 2 3 4 3 2 2" xfId="10823"/>
    <cellStyle name="Vejica 2 2 2 2 3 4 3 2 2 2" xfId="17311"/>
    <cellStyle name="Vejica 2 2 2 2 3 4 3 2 3" xfId="14658"/>
    <cellStyle name="Vejica 2 2 2 2 3 4 3 3" xfId="10100"/>
    <cellStyle name="Vejica 2 2 2 2 3 4 3 3 2" xfId="16596"/>
    <cellStyle name="Vejica 2 2 2 2 3 4 3 4" xfId="13947"/>
    <cellStyle name="Vejica 2 2 2 2 3 4 4" xfId="6236"/>
    <cellStyle name="Vejica 2 2 2 2 3 4 4 2" xfId="10523"/>
    <cellStyle name="Vejica 2 2 2 2 3 4 4 2 2" xfId="17011"/>
    <cellStyle name="Vejica 2 2 2 2 3 4 4 3" xfId="14358"/>
    <cellStyle name="Vejica 2 2 2 2 3 4 5" xfId="6849"/>
    <cellStyle name="Vejica 2 2 2 2 3 4 5 2" xfId="11130"/>
    <cellStyle name="Vejica 2 2 2 2 3 4 5 2 2" xfId="17616"/>
    <cellStyle name="Vejica 2 2 2 2 3 4 5 3" xfId="14963"/>
    <cellStyle name="Vejica 2 2 2 2 3 4 6" xfId="7220"/>
    <cellStyle name="Vejica 2 2 2 2 3 4 6 2" xfId="11494"/>
    <cellStyle name="Vejica 2 2 2 2 3 4 6 2 2" xfId="17973"/>
    <cellStyle name="Vejica 2 2 2 2 3 4 6 3" xfId="15317"/>
    <cellStyle name="Vejica 2 2 2 2 3 4 7" xfId="8243"/>
    <cellStyle name="Vejica 2 2 2 2 3 4 7 2" xfId="15804"/>
    <cellStyle name="Vejica 2 2 2 2 3 4 8" xfId="12869"/>
    <cellStyle name="Vejica 2 2 2 2 3 4 8 2" xfId="18807"/>
    <cellStyle name="Vejica 2 2 2 2 3 4 9" xfId="13647"/>
    <cellStyle name="Vejica 2 2 2 2 3 5" xfId="3851"/>
    <cellStyle name="Vejica 2 2 2 2 3 5 2" xfId="3852"/>
    <cellStyle name="Vejica 2 2 2 2 3 6" xfId="3853"/>
    <cellStyle name="Vejica 2 2 2 2 3 7" xfId="3848"/>
    <cellStyle name="Vejica 2 2 2 2 3 8" xfId="5705"/>
    <cellStyle name="Vejica 2 2 2 2 3 8 2" xfId="6441"/>
    <cellStyle name="Vejica 2 2 2 2 3 8 2 2" xfId="10728"/>
    <cellStyle name="Vejica 2 2 2 2 3 8 2 2 2" xfId="17216"/>
    <cellStyle name="Vejica 2 2 2 2 3 8 2 3" xfId="14563"/>
    <cellStyle name="Vejica 2 2 2 2 3 8 3" xfId="10003"/>
    <cellStyle name="Vejica 2 2 2 2 3 8 3 2" xfId="16500"/>
    <cellStyle name="Vejica 2 2 2 2 3 8 4" xfId="13851"/>
    <cellStyle name="Vejica 2 2 2 2 3 9" xfId="6141"/>
    <cellStyle name="Vejica 2 2 2 2 3 9 2" xfId="10428"/>
    <cellStyle name="Vejica 2 2 2 2 3 9 2 2" xfId="16916"/>
    <cellStyle name="Vejica 2 2 2 2 3 9 3" xfId="14263"/>
    <cellStyle name="Vejica 2 2 2 2 4" xfId="1844"/>
    <cellStyle name="Vejica 2 2 2 2 5" xfId="1845"/>
    <cellStyle name="Vejica 2 2 2 2 5 2" xfId="3854"/>
    <cellStyle name="Vejica 2 2 2 2 6" xfId="1846"/>
    <cellStyle name="Vejica 2 2 2 2 6 2" xfId="3855"/>
    <cellStyle name="Vejica 2 2 2 2 6 2 2" xfId="6017"/>
    <cellStyle name="Vejica 2 2 2 2 6 2 2 2" xfId="6638"/>
    <cellStyle name="Vejica 2 2 2 2 6 2 2 2 2" xfId="10925"/>
    <cellStyle name="Vejica 2 2 2 2 6 2 2 2 2 2" xfId="17413"/>
    <cellStyle name="Vejica 2 2 2 2 6 2 2 2 3" xfId="14760"/>
    <cellStyle name="Vejica 2 2 2 2 6 2 2 3" xfId="10317"/>
    <cellStyle name="Vejica 2 2 2 2 6 2 2 3 2" xfId="16807"/>
    <cellStyle name="Vejica 2 2 2 2 6 2 2 4" xfId="14155"/>
    <cellStyle name="Vejica 2 2 2 2 6 2 3" xfId="5911"/>
    <cellStyle name="Vejica 2 2 2 2 6 2 3 2" xfId="10210"/>
    <cellStyle name="Vejica 2 2 2 2 6 2 3 2 2" xfId="16701"/>
    <cellStyle name="Vejica 2 2 2 2 6 2 3 3" xfId="14049"/>
    <cellStyle name="Vejica 2 2 2 2 6 2 4" xfId="6338"/>
    <cellStyle name="Vejica 2 2 2 2 6 2 4 2" xfId="10625"/>
    <cellStyle name="Vejica 2 2 2 2 6 2 4 2 2" xfId="17113"/>
    <cellStyle name="Vejica 2 2 2 2 6 2 4 3" xfId="14460"/>
    <cellStyle name="Vejica 2 2 2 2 6 2 5" xfId="6952"/>
    <cellStyle name="Vejica 2 2 2 2 6 2 5 2" xfId="11233"/>
    <cellStyle name="Vejica 2 2 2 2 6 2 5 2 2" xfId="17719"/>
    <cellStyle name="Vejica 2 2 2 2 6 2 5 3" xfId="15066"/>
    <cellStyle name="Vejica 2 2 2 2 6 2 6" xfId="7322"/>
    <cellStyle name="Vejica 2 2 2 2 6 2 6 2" xfId="11596"/>
    <cellStyle name="Vejica 2 2 2 2 6 2 6 2 2" xfId="18075"/>
    <cellStyle name="Vejica 2 2 2 2 6 2 6 3" xfId="15419"/>
    <cellStyle name="Vejica 2 2 2 2 6 2 7" xfId="9061"/>
    <cellStyle name="Vejica 2 2 2 2 6 2 7 2" xfId="16134"/>
    <cellStyle name="Vejica 2 2 2 2 6 2 8" xfId="13749"/>
    <cellStyle name="Vejica 2 2 2 2 6 3" xfId="5803"/>
    <cellStyle name="Vejica 2 2 2 2 6 3 2" xfId="6537"/>
    <cellStyle name="Vejica 2 2 2 2 6 3 2 2" xfId="10824"/>
    <cellStyle name="Vejica 2 2 2 2 6 3 2 2 2" xfId="17312"/>
    <cellStyle name="Vejica 2 2 2 2 6 3 2 3" xfId="14659"/>
    <cellStyle name="Vejica 2 2 2 2 6 3 3" xfId="10101"/>
    <cellStyle name="Vejica 2 2 2 2 6 3 3 2" xfId="16597"/>
    <cellStyle name="Vejica 2 2 2 2 6 3 4" xfId="13948"/>
    <cellStyle name="Vejica 2 2 2 2 6 4" xfId="6237"/>
    <cellStyle name="Vejica 2 2 2 2 6 4 2" xfId="10524"/>
    <cellStyle name="Vejica 2 2 2 2 6 4 2 2" xfId="17012"/>
    <cellStyle name="Vejica 2 2 2 2 6 4 3" xfId="14359"/>
    <cellStyle name="Vejica 2 2 2 2 6 5" xfId="6850"/>
    <cellStyle name="Vejica 2 2 2 2 6 5 2" xfId="11131"/>
    <cellStyle name="Vejica 2 2 2 2 6 5 2 2" xfId="17617"/>
    <cellStyle name="Vejica 2 2 2 2 6 5 3" xfId="14964"/>
    <cellStyle name="Vejica 2 2 2 2 6 6" xfId="7221"/>
    <cellStyle name="Vejica 2 2 2 2 6 6 2" xfId="11495"/>
    <cellStyle name="Vejica 2 2 2 2 6 6 2 2" xfId="17974"/>
    <cellStyle name="Vejica 2 2 2 2 6 6 3" xfId="15318"/>
    <cellStyle name="Vejica 2 2 2 2 6 7" xfId="8244"/>
    <cellStyle name="Vejica 2 2 2 2 6 7 2" xfId="15805"/>
    <cellStyle name="Vejica 2 2 2 2 6 8" xfId="12870"/>
    <cellStyle name="Vejica 2 2 2 2 6 8 2" xfId="18808"/>
    <cellStyle name="Vejica 2 2 2 2 6 9" xfId="13648"/>
    <cellStyle name="Vejica 2 2 2 2 7" xfId="3856"/>
    <cellStyle name="Vejica 2 2 2 2 7 2" xfId="3857"/>
    <cellStyle name="Vejica 2 2 2 2 8" xfId="3858"/>
    <cellStyle name="Vejica 2 2 2 2 9" xfId="3835"/>
    <cellStyle name="Vejica 2 2 2 20" xfId="13175"/>
    <cellStyle name="Vejica 2 2 2 20 2" xfId="19110"/>
    <cellStyle name="Vejica 2 2 2 21" xfId="13541"/>
    <cellStyle name="Vejica 2 2 2 3" xfId="600"/>
    <cellStyle name="Vejica 2 2 2 3 10" xfId="5706"/>
    <cellStyle name="Vejica 2 2 2 3 10 2" xfId="6442"/>
    <cellStyle name="Vejica 2 2 2 3 10 2 2" xfId="10729"/>
    <cellStyle name="Vejica 2 2 2 3 10 2 2 2" xfId="17217"/>
    <cellStyle name="Vejica 2 2 2 3 10 2 3" xfId="14564"/>
    <cellStyle name="Vejica 2 2 2 3 10 3" xfId="10004"/>
    <cellStyle name="Vejica 2 2 2 3 10 3 2" xfId="16501"/>
    <cellStyle name="Vejica 2 2 2 3 10 4" xfId="13852"/>
    <cellStyle name="Vejica 2 2 2 3 11" xfId="6142"/>
    <cellStyle name="Vejica 2 2 2 3 11 2" xfId="10429"/>
    <cellStyle name="Vejica 2 2 2 3 11 2 2" xfId="16917"/>
    <cellStyle name="Vejica 2 2 2 3 11 3" xfId="14264"/>
    <cellStyle name="Vejica 2 2 2 3 12" xfId="6755"/>
    <cellStyle name="Vejica 2 2 2 3 12 2" xfId="11036"/>
    <cellStyle name="Vejica 2 2 2 3 12 2 2" xfId="17522"/>
    <cellStyle name="Vejica 2 2 2 3 12 3" xfId="14869"/>
    <cellStyle name="Vejica 2 2 2 3 13" xfId="7067"/>
    <cellStyle name="Vejica 2 2 2 3 13 2" xfId="11341"/>
    <cellStyle name="Vejica 2 2 2 3 13 2 2" xfId="17820"/>
    <cellStyle name="Vejica 2 2 2 3 13 3" xfId="15164"/>
    <cellStyle name="Vejica 2 2 2 3 14" xfId="7126"/>
    <cellStyle name="Vejica 2 2 2 3 14 2" xfId="11400"/>
    <cellStyle name="Vejica 2 2 2 3 14 2 2" xfId="17879"/>
    <cellStyle name="Vejica 2 2 2 3 14 3" xfId="15223"/>
    <cellStyle name="Vejica 2 2 2 3 15" xfId="7820"/>
    <cellStyle name="Vejica 2 2 2 3 15 2" xfId="15590"/>
    <cellStyle name="Vejica 2 2 2 3 16" xfId="12628"/>
    <cellStyle name="Vejica 2 2 2 3 16 2" xfId="18567"/>
    <cellStyle name="Vejica 2 2 2 3 17" xfId="13546"/>
    <cellStyle name="Vejica 2 2 2 3 2" xfId="601"/>
    <cellStyle name="Vejica 2 2 2 3 2 10" xfId="6143"/>
    <cellStyle name="Vejica 2 2 2 3 2 10 2" xfId="10430"/>
    <cellStyle name="Vejica 2 2 2 3 2 10 2 2" xfId="16918"/>
    <cellStyle name="Vejica 2 2 2 3 2 10 3" xfId="14265"/>
    <cellStyle name="Vejica 2 2 2 3 2 11" xfId="6756"/>
    <cellStyle name="Vejica 2 2 2 3 2 11 2" xfId="11037"/>
    <cellStyle name="Vejica 2 2 2 3 2 11 2 2" xfId="17523"/>
    <cellStyle name="Vejica 2 2 2 3 2 11 3" xfId="14870"/>
    <cellStyle name="Vejica 2 2 2 3 2 12" xfId="7068"/>
    <cellStyle name="Vejica 2 2 2 3 2 12 2" xfId="11342"/>
    <cellStyle name="Vejica 2 2 2 3 2 12 2 2" xfId="17821"/>
    <cellStyle name="Vejica 2 2 2 3 2 12 3" xfId="15165"/>
    <cellStyle name="Vejica 2 2 2 3 2 13" xfId="7127"/>
    <cellStyle name="Vejica 2 2 2 3 2 13 2" xfId="11401"/>
    <cellStyle name="Vejica 2 2 2 3 2 13 2 2" xfId="17880"/>
    <cellStyle name="Vejica 2 2 2 3 2 13 3" xfId="15224"/>
    <cellStyle name="Vejica 2 2 2 3 2 14" xfId="7821"/>
    <cellStyle name="Vejica 2 2 2 3 2 14 2" xfId="15591"/>
    <cellStyle name="Vejica 2 2 2 3 2 15" xfId="12629"/>
    <cellStyle name="Vejica 2 2 2 3 2 15 2" xfId="18568"/>
    <cellStyle name="Vejica 2 2 2 3 2 16" xfId="13547"/>
    <cellStyle name="Vejica 2 2 2 3 2 2" xfId="602"/>
    <cellStyle name="Vejica 2 2 2 3 2 2 10" xfId="6757"/>
    <cellStyle name="Vejica 2 2 2 3 2 2 10 2" xfId="11038"/>
    <cellStyle name="Vejica 2 2 2 3 2 2 10 2 2" xfId="17524"/>
    <cellStyle name="Vejica 2 2 2 3 2 2 10 3" xfId="14871"/>
    <cellStyle name="Vejica 2 2 2 3 2 2 11" xfId="7128"/>
    <cellStyle name="Vejica 2 2 2 3 2 2 11 2" xfId="11402"/>
    <cellStyle name="Vejica 2 2 2 3 2 2 11 2 2" xfId="17881"/>
    <cellStyle name="Vejica 2 2 2 3 2 2 11 3" xfId="15225"/>
    <cellStyle name="Vejica 2 2 2 3 2 2 12" xfId="7822"/>
    <cellStyle name="Vejica 2 2 2 3 2 2 12 2" xfId="15592"/>
    <cellStyle name="Vejica 2 2 2 3 2 2 13" xfId="12630"/>
    <cellStyle name="Vejica 2 2 2 3 2 2 13 2" xfId="18569"/>
    <cellStyle name="Vejica 2 2 2 3 2 2 14" xfId="13548"/>
    <cellStyle name="Vejica 2 2 2 3 2 2 2" xfId="1847"/>
    <cellStyle name="Vejica 2 2 2 3 2 2 3" xfId="1848"/>
    <cellStyle name="Vejica 2 2 2 3 2 2 3 2" xfId="3862"/>
    <cellStyle name="Vejica 2 2 2 3 2 2 4" xfId="1849"/>
    <cellStyle name="Vejica 2 2 2 3 2 2 4 2" xfId="3863"/>
    <cellStyle name="Vejica 2 2 2 3 2 2 4 2 2" xfId="6018"/>
    <cellStyle name="Vejica 2 2 2 3 2 2 4 2 2 2" xfId="6639"/>
    <cellStyle name="Vejica 2 2 2 3 2 2 4 2 2 2 2" xfId="10926"/>
    <cellStyle name="Vejica 2 2 2 3 2 2 4 2 2 2 2 2" xfId="17414"/>
    <cellStyle name="Vejica 2 2 2 3 2 2 4 2 2 2 3" xfId="14761"/>
    <cellStyle name="Vejica 2 2 2 3 2 2 4 2 2 3" xfId="10318"/>
    <cellStyle name="Vejica 2 2 2 3 2 2 4 2 2 3 2" xfId="16808"/>
    <cellStyle name="Vejica 2 2 2 3 2 2 4 2 2 4" xfId="14156"/>
    <cellStyle name="Vejica 2 2 2 3 2 2 4 2 3" xfId="5912"/>
    <cellStyle name="Vejica 2 2 2 3 2 2 4 2 3 2" xfId="10211"/>
    <cellStyle name="Vejica 2 2 2 3 2 2 4 2 3 2 2" xfId="16702"/>
    <cellStyle name="Vejica 2 2 2 3 2 2 4 2 3 3" xfId="14050"/>
    <cellStyle name="Vejica 2 2 2 3 2 2 4 2 4" xfId="6339"/>
    <cellStyle name="Vejica 2 2 2 3 2 2 4 2 4 2" xfId="10626"/>
    <cellStyle name="Vejica 2 2 2 3 2 2 4 2 4 2 2" xfId="17114"/>
    <cellStyle name="Vejica 2 2 2 3 2 2 4 2 4 3" xfId="14461"/>
    <cellStyle name="Vejica 2 2 2 3 2 2 4 2 5" xfId="6953"/>
    <cellStyle name="Vejica 2 2 2 3 2 2 4 2 5 2" xfId="11234"/>
    <cellStyle name="Vejica 2 2 2 3 2 2 4 2 5 2 2" xfId="17720"/>
    <cellStyle name="Vejica 2 2 2 3 2 2 4 2 5 3" xfId="15067"/>
    <cellStyle name="Vejica 2 2 2 3 2 2 4 2 6" xfId="7323"/>
    <cellStyle name="Vejica 2 2 2 3 2 2 4 2 6 2" xfId="11597"/>
    <cellStyle name="Vejica 2 2 2 3 2 2 4 2 6 2 2" xfId="18076"/>
    <cellStyle name="Vejica 2 2 2 3 2 2 4 2 6 3" xfId="15420"/>
    <cellStyle name="Vejica 2 2 2 3 2 2 4 2 7" xfId="9062"/>
    <cellStyle name="Vejica 2 2 2 3 2 2 4 2 7 2" xfId="16135"/>
    <cellStyle name="Vejica 2 2 2 3 2 2 4 2 8" xfId="13750"/>
    <cellStyle name="Vejica 2 2 2 3 2 2 4 3" xfId="5804"/>
    <cellStyle name="Vejica 2 2 2 3 2 2 4 3 2" xfId="6538"/>
    <cellStyle name="Vejica 2 2 2 3 2 2 4 3 2 2" xfId="10825"/>
    <cellStyle name="Vejica 2 2 2 3 2 2 4 3 2 2 2" xfId="17313"/>
    <cellStyle name="Vejica 2 2 2 3 2 2 4 3 2 3" xfId="14660"/>
    <cellStyle name="Vejica 2 2 2 3 2 2 4 3 3" xfId="10102"/>
    <cellStyle name="Vejica 2 2 2 3 2 2 4 3 3 2" xfId="16598"/>
    <cellStyle name="Vejica 2 2 2 3 2 2 4 3 4" xfId="13949"/>
    <cellStyle name="Vejica 2 2 2 3 2 2 4 4" xfId="6238"/>
    <cellStyle name="Vejica 2 2 2 3 2 2 4 4 2" xfId="10525"/>
    <cellStyle name="Vejica 2 2 2 3 2 2 4 4 2 2" xfId="17013"/>
    <cellStyle name="Vejica 2 2 2 3 2 2 4 4 3" xfId="14360"/>
    <cellStyle name="Vejica 2 2 2 3 2 2 4 5" xfId="6851"/>
    <cellStyle name="Vejica 2 2 2 3 2 2 4 5 2" xfId="11132"/>
    <cellStyle name="Vejica 2 2 2 3 2 2 4 5 2 2" xfId="17618"/>
    <cellStyle name="Vejica 2 2 2 3 2 2 4 5 3" xfId="14965"/>
    <cellStyle name="Vejica 2 2 2 3 2 2 4 6" xfId="7222"/>
    <cellStyle name="Vejica 2 2 2 3 2 2 4 6 2" xfId="11496"/>
    <cellStyle name="Vejica 2 2 2 3 2 2 4 6 2 2" xfId="17975"/>
    <cellStyle name="Vejica 2 2 2 3 2 2 4 6 3" xfId="15319"/>
    <cellStyle name="Vejica 2 2 2 3 2 2 4 7" xfId="8245"/>
    <cellStyle name="Vejica 2 2 2 3 2 2 4 7 2" xfId="15806"/>
    <cellStyle name="Vejica 2 2 2 3 2 2 4 8" xfId="12871"/>
    <cellStyle name="Vejica 2 2 2 3 2 2 4 8 2" xfId="18809"/>
    <cellStyle name="Vejica 2 2 2 3 2 2 4 9" xfId="13649"/>
    <cellStyle name="Vejica 2 2 2 3 2 2 5" xfId="3864"/>
    <cellStyle name="Vejica 2 2 2 3 2 2 5 2" xfId="3865"/>
    <cellStyle name="Vejica 2 2 2 3 2 2 6" xfId="3866"/>
    <cellStyle name="Vejica 2 2 2 3 2 2 7" xfId="3861"/>
    <cellStyle name="Vejica 2 2 2 3 2 2 8" xfId="5708"/>
    <cellStyle name="Vejica 2 2 2 3 2 2 8 2" xfId="6444"/>
    <cellStyle name="Vejica 2 2 2 3 2 2 8 2 2" xfId="10731"/>
    <cellStyle name="Vejica 2 2 2 3 2 2 8 2 2 2" xfId="17219"/>
    <cellStyle name="Vejica 2 2 2 3 2 2 8 2 3" xfId="14566"/>
    <cellStyle name="Vejica 2 2 2 3 2 2 8 3" xfId="10006"/>
    <cellStyle name="Vejica 2 2 2 3 2 2 8 3 2" xfId="16503"/>
    <cellStyle name="Vejica 2 2 2 3 2 2 8 4" xfId="13854"/>
    <cellStyle name="Vejica 2 2 2 3 2 2 9" xfId="6144"/>
    <cellStyle name="Vejica 2 2 2 3 2 2 9 2" xfId="10431"/>
    <cellStyle name="Vejica 2 2 2 3 2 2 9 2 2" xfId="16919"/>
    <cellStyle name="Vejica 2 2 2 3 2 2 9 3" xfId="14266"/>
    <cellStyle name="Vejica 2 2 2 3 2 3" xfId="1850"/>
    <cellStyle name="Vejica 2 2 2 3 2 4" xfId="1851"/>
    <cellStyle name="Vejica 2 2 2 3 2 4 2" xfId="3867"/>
    <cellStyle name="Vejica 2 2 2 3 2 5" xfId="1852"/>
    <cellStyle name="Vejica 2 2 2 3 2 5 2" xfId="3868"/>
    <cellStyle name="Vejica 2 2 2 3 2 5 2 2" xfId="6019"/>
    <cellStyle name="Vejica 2 2 2 3 2 5 2 2 2" xfId="6640"/>
    <cellStyle name="Vejica 2 2 2 3 2 5 2 2 2 2" xfId="10927"/>
    <cellStyle name="Vejica 2 2 2 3 2 5 2 2 2 2 2" xfId="17415"/>
    <cellStyle name="Vejica 2 2 2 3 2 5 2 2 2 3" xfId="14762"/>
    <cellStyle name="Vejica 2 2 2 3 2 5 2 2 3" xfId="10319"/>
    <cellStyle name="Vejica 2 2 2 3 2 5 2 2 3 2" xfId="16809"/>
    <cellStyle name="Vejica 2 2 2 3 2 5 2 2 4" xfId="14157"/>
    <cellStyle name="Vejica 2 2 2 3 2 5 2 3" xfId="5913"/>
    <cellStyle name="Vejica 2 2 2 3 2 5 2 3 2" xfId="10212"/>
    <cellStyle name="Vejica 2 2 2 3 2 5 2 3 2 2" xfId="16703"/>
    <cellStyle name="Vejica 2 2 2 3 2 5 2 3 3" xfId="14051"/>
    <cellStyle name="Vejica 2 2 2 3 2 5 2 4" xfId="6340"/>
    <cellStyle name="Vejica 2 2 2 3 2 5 2 4 2" xfId="10627"/>
    <cellStyle name="Vejica 2 2 2 3 2 5 2 4 2 2" xfId="17115"/>
    <cellStyle name="Vejica 2 2 2 3 2 5 2 4 3" xfId="14462"/>
    <cellStyle name="Vejica 2 2 2 3 2 5 2 5" xfId="6954"/>
    <cellStyle name="Vejica 2 2 2 3 2 5 2 5 2" xfId="11235"/>
    <cellStyle name="Vejica 2 2 2 3 2 5 2 5 2 2" xfId="17721"/>
    <cellStyle name="Vejica 2 2 2 3 2 5 2 5 3" xfId="15068"/>
    <cellStyle name="Vejica 2 2 2 3 2 5 2 6" xfId="7324"/>
    <cellStyle name="Vejica 2 2 2 3 2 5 2 6 2" xfId="11598"/>
    <cellStyle name="Vejica 2 2 2 3 2 5 2 6 2 2" xfId="18077"/>
    <cellStyle name="Vejica 2 2 2 3 2 5 2 6 3" xfId="15421"/>
    <cellStyle name="Vejica 2 2 2 3 2 5 2 7" xfId="9063"/>
    <cellStyle name="Vejica 2 2 2 3 2 5 2 7 2" xfId="16136"/>
    <cellStyle name="Vejica 2 2 2 3 2 5 2 8" xfId="13751"/>
    <cellStyle name="Vejica 2 2 2 3 2 5 3" xfId="5805"/>
    <cellStyle name="Vejica 2 2 2 3 2 5 3 2" xfId="6539"/>
    <cellStyle name="Vejica 2 2 2 3 2 5 3 2 2" xfId="10826"/>
    <cellStyle name="Vejica 2 2 2 3 2 5 3 2 2 2" xfId="17314"/>
    <cellStyle name="Vejica 2 2 2 3 2 5 3 2 3" xfId="14661"/>
    <cellStyle name="Vejica 2 2 2 3 2 5 3 3" xfId="10103"/>
    <cellStyle name="Vejica 2 2 2 3 2 5 3 3 2" xfId="16599"/>
    <cellStyle name="Vejica 2 2 2 3 2 5 3 4" xfId="13950"/>
    <cellStyle name="Vejica 2 2 2 3 2 5 4" xfId="6239"/>
    <cellStyle name="Vejica 2 2 2 3 2 5 4 2" xfId="10526"/>
    <cellStyle name="Vejica 2 2 2 3 2 5 4 2 2" xfId="17014"/>
    <cellStyle name="Vejica 2 2 2 3 2 5 4 3" xfId="14361"/>
    <cellStyle name="Vejica 2 2 2 3 2 5 5" xfId="6852"/>
    <cellStyle name="Vejica 2 2 2 3 2 5 5 2" xfId="11133"/>
    <cellStyle name="Vejica 2 2 2 3 2 5 5 2 2" xfId="17619"/>
    <cellStyle name="Vejica 2 2 2 3 2 5 5 3" xfId="14966"/>
    <cellStyle name="Vejica 2 2 2 3 2 5 6" xfId="7223"/>
    <cellStyle name="Vejica 2 2 2 3 2 5 6 2" xfId="11497"/>
    <cellStyle name="Vejica 2 2 2 3 2 5 6 2 2" xfId="17976"/>
    <cellStyle name="Vejica 2 2 2 3 2 5 6 3" xfId="15320"/>
    <cellStyle name="Vejica 2 2 2 3 2 5 7" xfId="8246"/>
    <cellStyle name="Vejica 2 2 2 3 2 5 7 2" xfId="15807"/>
    <cellStyle name="Vejica 2 2 2 3 2 5 8" xfId="12872"/>
    <cellStyle name="Vejica 2 2 2 3 2 5 8 2" xfId="18810"/>
    <cellStyle name="Vejica 2 2 2 3 2 5 9" xfId="13650"/>
    <cellStyle name="Vejica 2 2 2 3 2 6" xfId="3869"/>
    <cellStyle name="Vejica 2 2 2 3 2 6 2" xfId="3870"/>
    <cellStyle name="Vejica 2 2 2 3 2 7" xfId="3871"/>
    <cellStyle name="Vejica 2 2 2 3 2 8" xfId="3860"/>
    <cellStyle name="Vejica 2 2 2 3 2 9" xfId="5707"/>
    <cellStyle name="Vejica 2 2 2 3 2 9 2" xfId="6443"/>
    <cellStyle name="Vejica 2 2 2 3 2 9 2 2" xfId="10730"/>
    <cellStyle name="Vejica 2 2 2 3 2 9 2 2 2" xfId="17218"/>
    <cellStyle name="Vejica 2 2 2 3 2 9 2 3" xfId="14565"/>
    <cellStyle name="Vejica 2 2 2 3 2 9 3" xfId="10005"/>
    <cellStyle name="Vejica 2 2 2 3 2 9 3 2" xfId="16502"/>
    <cellStyle name="Vejica 2 2 2 3 2 9 4" xfId="13853"/>
    <cellStyle name="Vejica 2 2 2 3 3" xfId="603"/>
    <cellStyle name="Vejica 2 2 2 3 3 10" xfId="6758"/>
    <cellStyle name="Vejica 2 2 2 3 3 10 2" xfId="11039"/>
    <cellStyle name="Vejica 2 2 2 3 3 10 2 2" xfId="17525"/>
    <cellStyle name="Vejica 2 2 2 3 3 10 3" xfId="14872"/>
    <cellStyle name="Vejica 2 2 2 3 3 11" xfId="7129"/>
    <cellStyle name="Vejica 2 2 2 3 3 11 2" xfId="11403"/>
    <cellStyle name="Vejica 2 2 2 3 3 11 2 2" xfId="17882"/>
    <cellStyle name="Vejica 2 2 2 3 3 11 3" xfId="15226"/>
    <cellStyle name="Vejica 2 2 2 3 3 12" xfId="7823"/>
    <cellStyle name="Vejica 2 2 2 3 3 12 2" xfId="15593"/>
    <cellStyle name="Vejica 2 2 2 3 3 13" xfId="12631"/>
    <cellStyle name="Vejica 2 2 2 3 3 13 2" xfId="18570"/>
    <cellStyle name="Vejica 2 2 2 3 3 14" xfId="13549"/>
    <cellStyle name="Vejica 2 2 2 3 3 2" xfId="1853"/>
    <cellStyle name="Vejica 2 2 2 3 3 3" xfId="1854"/>
    <cellStyle name="Vejica 2 2 2 3 3 3 2" xfId="3873"/>
    <cellStyle name="Vejica 2 2 2 3 3 4" xfId="1855"/>
    <cellStyle name="Vejica 2 2 2 3 3 4 2" xfId="3874"/>
    <cellStyle name="Vejica 2 2 2 3 3 4 2 2" xfId="6020"/>
    <cellStyle name="Vejica 2 2 2 3 3 4 2 2 2" xfId="6641"/>
    <cellStyle name="Vejica 2 2 2 3 3 4 2 2 2 2" xfId="10928"/>
    <cellStyle name="Vejica 2 2 2 3 3 4 2 2 2 2 2" xfId="17416"/>
    <cellStyle name="Vejica 2 2 2 3 3 4 2 2 2 3" xfId="14763"/>
    <cellStyle name="Vejica 2 2 2 3 3 4 2 2 3" xfId="10320"/>
    <cellStyle name="Vejica 2 2 2 3 3 4 2 2 3 2" xfId="16810"/>
    <cellStyle name="Vejica 2 2 2 3 3 4 2 2 4" xfId="14158"/>
    <cellStyle name="Vejica 2 2 2 3 3 4 2 3" xfId="5914"/>
    <cellStyle name="Vejica 2 2 2 3 3 4 2 3 2" xfId="10213"/>
    <cellStyle name="Vejica 2 2 2 3 3 4 2 3 2 2" xfId="16704"/>
    <cellStyle name="Vejica 2 2 2 3 3 4 2 3 3" xfId="14052"/>
    <cellStyle name="Vejica 2 2 2 3 3 4 2 4" xfId="6341"/>
    <cellStyle name="Vejica 2 2 2 3 3 4 2 4 2" xfId="10628"/>
    <cellStyle name="Vejica 2 2 2 3 3 4 2 4 2 2" xfId="17116"/>
    <cellStyle name="Vejica 2 2 2 3 3 4 2 4 3" xfId="14463"/>
    <cellStyle name="Vejica 2 2 2 3 3 4 2 5" xfId="6955"/>
    <cellStyle name="Vejica 2 2 2 3 3 4 2 5 2" xfId="11236"/>
    <cellStyle name="Vejica 2 2 2 3 3 4 2 5 2 2" xfId="17722"/>
    <cellStyle name="Vejica 2 2 2 3 3 4 2 5 3" xfId="15069"/>
    <cellStyle name="Vejica 2 2 2 3 3 4 2 6" xfId="7325"/>
    <cellStyle name="Vejica 2 2 2 3 3 4 2 6 2" xfId="11599"/>
    <cellStyle name="Vejica 2 2 2 3 3 4 2 6 2 2" xfId="18078"/>
    <cellStyle name="Vejica 2 2 2 3 3 4 2 6 3" xfId="15422"/>
    <cellStyle name="Vejica 2 2 2 3 3 4 2 7" xfId="9064"/>
    <cellStyle name="Vejica 2 2 2 3 3 4 2 7 2" xfId="16137"/>
    <cellStyle name="Vejica 2 2 2 3 3 4 2 8" xfId="13752"/>
    <cellStyle name="Vejica 2 2 2 3 3 4 3" xfId="5806"/>
    <cellStyle name="Vejica 2 2 2 3 3 4 3 2" xfId="6540"/>
    <cellStyle name="Vejica 2 2 2 3 3 4 3 2 2" xfId="10827"/>
    <cellStyle name="Vejica 2 2 2 3 3 4 3 2 2 2" xfId="17315"/>
    <cellStyle name="Vejica 2 2 2 3 3 4 3 2 3" xfId="14662"/>
    <cellStyle name="Vejica 2 2 2 3 3 4 3 3" xfId="10104"/>
    <cellStyle name="Vejica 2 2 2 3 3 4 3 3 2" xfId="16600"/>
    <cellStyle name="Vejica 2 2 2 3 3 4 3 4" xfId="13951"/>
    <cellStyle name="Vejica 2 2 2 3 3 4 4" xfId="6240"/>
    <cellStyle name="Vejica 2 2 2 3 3 4 4 2" xfId="10527"/>
    <cellStyle name="Vejica 2 2 2 3 3 4 4 2 2" xfId="17015"/>
    <cellStyle name="Vejica 2 2 2 3 3 4 4 3" xfId="14362"/>
    <cellStyle name="Vejica 2 2 2 3 3 4 5" xfId="6853"/>
    <cellStyle name="Vejica 2 2 2 3 3 4 5 2" xfId="11134"/>
    <cellStyle name="Vejica 2 2 2 3 3 4 5 2 2" xfId="17620"/>
    <cellStyle name="Vejica 2 2 2 3 3 4 5 3" xfId="14967"/>
    <cellStyle name="Vejica 2 2 2 3 3 4 6" xfId="7224"/>
    <cellStyle name="Vejica 2 2 2 3 3 4 6 2" xfId="11498"/>
    <cellStyle name="Vejica 2 2 2 3 3 4 6 2 2" xfId="17977"/>
    <cellStyle name="Vejica 2 2 2 3 3 4 6 3" xfId="15321"/>
    <cellStyle name="Vejica 2 2 2 3 3 4 7" xfId="8247"/>
    <cellStyle name="Vejica 2 2 2 3 3 4 7 2" xfId="15808"/>
    <cellStyle name="Vejica 2 2 2 3 3 4 8" xfId="12873"/>
    <cellStyle name="Vejica 2 2 2 3 3 4 8 2" xfId="18811"/>
    <cellStyle name="Vejica 2 2 2 3 3 4 9" xfId="13651"/>
    <cellStyle name="Vejica 2 2 2 3 3 5" xfId="3875"/>
    <cellStyle name="Vejica 2 2 2 3 3 5 2" xfId="3876"/>
    <cellStyle name="Vejica 2 2 2 3 3 6" xfId="3877"/>
    <cellStyle name="Vejica 2 2 2 3 3 7" xfId="3872"/>
    <cellStyle name="Vejica 2 2 2 3 3 8" xfId="5709"/>
    <cellStyle name="Vejica 2 2 2 3 3 8 2" xfId="6445"/>
    <cellStyle name="Vejica 2 2 2 3 3 8 2 2" xfId="10732"/>
    <cellStyle name="Vejica 2 2 2 3 3 8 2 2 2" xfId="17220"/>
    <cellStyle name="Vejica 2 2 2 3 3 8 2 3" xfId="14567"/>
    <cellStyle name="Vejica 2 2 2 3 3 8 3" xfId="10007"/>
    <cellStyle name="Vejica 2 2 2 3 3 8 3 2" xfId="16504"/>
    <cellStyle name="Vejica 2 2 2 3 3 8 4" xfId="13855"/>
    <cellStyle name="Vejica 2 2 2 3 3 9" xfId="6145"/>
    <cellStyle name="Vejica 2 2 2 3 3 9 2" xfId="10432"/>
    <cellStyle name="Vejica 2 2 2 3 3 9 2 2" xfId="16920"/>
    <cellStyle name="Vejica 2 2 2 3 3 9 3" xfId="14267"/>
    <cellStyle name="Vejica 2 2 2 3 4" xfId="1856"/>
    <cellStyle name="Vejica 2 2 2 3 5" xfId="1857"/>
    <cellStyle name="Vejica 2 2 2 3 5 2" xfId="3878"/>
    <cellStyle name="Vejica 2 2 2 3 6" xfId="1858"/>
    <cellStyle name="Vejica 2 2 2 3 6 2" xfId="3879"/>
    <cellStyle name="Vejica 2 2 2 3 6 2 2" xfId="6021"/>
    <cellStyle name="Vejica 2 2 2 3 6 2 2 2" xfId="6642"/>
    <cellStyle name="Vejica 2 2 2 3 6 2 2 2 2" xfId="10929"/>
    <cellStyle name="Vejica 2 2 2 3 6 2 2 2 2 2" xfId="17417"/>
    <cellStyle name="Vejica 2 2 2 3 6 2 2 2 3" xfId="14764"/>
    <cellStyle name="Vejica 2 2 2 3 6 2 2 3" xfId="10321"/>
    <cellStyle name="Vejica 2 2 2 3 6 2 2 3 2" xfId="16811"/>
    <cellStyle name="Vejica 2 2 2 3 6 2 2 4" xfId="14159"/>
    <cellStyle name="Vejica 2 2 2 3 6 2 3" xfId="5915"/>
    <cellStyle name="Vejica 2 2 2 3 6 2 3 2" xfId="10214"/>
    <cellStyle name="Vejica 2 2 2 3 6 2 3 2 2" xfId="16705"/>
    <cellStyle name="Vejica 2 2 2 3 6 2 3 3" xfId="14053"/>
    <cellStyle name="Vejica 2 2 2 3 6 2 4" xfId="6342"/>
    <cellStyle name="Vejica 2 2 2 3 6 2 4 2" xfId="10629"/>
    <cellStyle name="Vejica 2 2 2 3 6 2 4 2 2" xfId="17117"/>
    <cellStyle name="Vejica 2 2 2 3 6 2 4 3" xfId="14464"/>
    <cellStyle name="Vejica 2 2 2 3 6 2 5" xfId="6956"/>
    <cellStyle name="Vejica 2 2 2 3 6 2 5 2" xfId="11237"/>
    <cellStyle name="Vejica 2 2 2 3 6 2 5 2 2" xfId="17723"/>
    <cellStyle name="Vejica 2 2 2 3 6 2 5 3" xfId="15070"/>
    <cellStyle name="Vejica 2 2 2 3 6 2 6" xfId="7326"/>
    <cellStyle name="Vejica 2 2 2 3 6 2 6 2" xfId="11600"/>
    <cellStyle name="Vejica 2 2 2 3 6 2 6 2 2" xfId="18079"/>
    <cellStyle name="Vejica 2 2 2 3 6 2 6 3" xfId="15423"/>
    <cellStyle name="Vejica 2 2 2 3 6 2 7" xfId="9065"/>
    <cellStyle name="Vejica 2 2 2 3 6 2 7 2" xfId="16138"/>
    <cellStyle name="Vejica 2 2 2 3 6 2 8" xfId="13753"/>
    <cellStyle name="Vejica 2 2 2 3 6 3" xfId="5807"/>
    <cellStyle name="Vejica 2 2 2 3 6 3 2" xfId="6541"/>
    <cellStyle name="Vejica 2 2 2 3 6 3 2 2" xfId="10828"/>
    <cellStyle name="Vejica 2 2 2 3 6 3 2 2 2" xfId="17316"/>
    <cellStyle name="Vejica 2 2 2 3 6 3 2 3" xfId="14663"/>
    <cellStyle name="Vejica 2 2 2 3 6 3 3" xfId="10105"/>
    <cellStyle name="Vejica 2 2 2 3 6 3 3 2" xfId="16601"/>
    <cellStyle name="Vejica 2 2 2 3 6 3 4" xfId="13952"/>
    <cellStyle name="Vejica 2 2 2 3 6 4" xfId="6241"/>
    <cellStyle name="Vejica 2 2 2 3 6 4 2" xfId="10528"/>
    <cellStyle name="Vejica 2 2 2 3 6 4 2 2" xfId="17016"/>
    <cellStyle name="Vejica 2 2 2 3 6 4 3" xfId="14363"/>
    <cellStyle name="Vejica 2 2 2 3 6 5" xfId="6854"/>
    <cellStyle name="Vejica 2 2 2 3 6 5 2" xfId="11135"/>
    <cellStyle name="Vejica 2 2 2 3 6 5 2 2" xfId="17621"/>
    <cellStyle name="Vejica 2 2 2 3 6 5 3" xfId="14968"/>
    <cellStyle name="Vejica 2 2 2 3 6 6" xfId="7225"/>
    <cellStyle name="Vejica 2 2 2 3 6 6 2" xfId="11499"/>
    <cellStyle name="Vejica 2 2 2 3 6 6 2 2" xfId="17978"/>
    <cellStyle name="Vejica 2 2 2 3 6 6 3" xfId="15322"/>
    <cellStyle name="Vejica 2 2 2 3 6 7" xfId="8248"/>
    <cellStyle name="Vejica 2 2 2 3 6 7 2" xfId="15809"/>
    <cellStyle name="Vejica 2 2 2 3 6 8" xfId="12874"/>
    <cellStyle name="Vejica 2 2 2 3 6 8 2" xfId="18812"/>
    <cellStyle name="Vejica 2 2 2 3 6 9" xfId="13652"/>
    <cellStyle name="Vejica 2 2 2 3 7" xfId="3880"/>
    <cellStyle name="Vejica 2 2 2 3 7 2" xfId="3881"/>
    <cellStyle name="Vejica 2 2 2 3 8" xfId="3882"/>
    <cellStyle name="Vejica 2 2 2 3 9" xfId="3859"/>
    <cellStyle name="Vejica 2 2 2 4" xfId="604"/>
    <cellStyle name="Vejica 2 2 2 4 10" xfId="6146"/>
    <cellStyle name="Vejica 2 2 2 4 10 2" xfId="10433"/>
    <cellStyle name="Vejica 2 2 2 4 10 2 2" xfId="16921"/>
    <cellStyle name="Vejica 2 2 2 4 10 3" xfId="14268"/>
    <cellStyle name="Vejica 2 2 2 4 11" xfId="6759"/>
    <cellStyle name="Vejica 2 2 2 4 11 2" xfId="11040"/>
    <cellStyle name="Vejica 2 2 2 4 11 2 2" xfId="17526"/>
    <cellStyle name="Vejica 2 2 2 4 11 3" xfId="14873"/>
    <cellStyle name="Vejica 2 2 2 4 12" xfId="7069"/>
    <cellStyle name="Vejica 2 2 2 4 12 2" xfId="11343"/>
    <cellStyle name="Vejica 2 2 2 4 12 2 2" xfId="17822"/>
    <cellStyle name="Vejica 2 2 2 4 12 3" xfId="15166"/>
    <cellStyle name="Vejica 2 2 2 4 13" xfId="7130"/>
    <cellStyle name="Vejica 2 2 2 4 13 2" xfId="11404"/>
    <cellStyle name="Vejica 2 2 2 4 13 2 2" xfId="17883"/>
    <cellStyle name="Vejica 2 2 2 4 13 3" xfId="15227"/>
    <cellStyle name="Vejica 2 2 2 4 14" xfId="7824"/>
    <cellStyle name="Vejica 2 2 2 4 14 2" xfId="15594"/>
    <cellStyle name="Vejica 2 2 2 4 15" xfId="12632"/>
    <cellStyle name="Vejica 2 2 2 4 15 2" xfId="18571"/>
    <cellStyle name="Vejica 2 2 2 4 16" xfId="13550"/>
    <cellStyle name="Vejica 2 2 2 4 2" xfId="605"/>
    <cellStyle name="Vejica 2 2 2 4 2 10" xfId="6760"/>
    <cellStyle name="Vejica 2 2 2 4 2 10 2" xfId="11041"/>
    <cellStyle name="Vejica 2 2 2 4 2 10 2 2" xfId="17527"/>
    <cellStyle name="Vejica 2 2 2 4 2 10 3" xfId="14874"/>
    <cellStyle name="Vejica 2 2 2 4 2 11" xfId="7131"/>
    <cellStyle name="Vejica 2 2 2 4 2 11 2" xfId="11405"/>
    <cellStyle name="Vejica 2 2 2 4 2 11 2 2" xfId="17884"/>
    <cellStyle name="Vejica 2 2 2 4 2 11 3" xfId="15228"/>
    <cellStyle name="Vejica 2 2 2 4 2 12" xfId="7825"/>
    <cellStyle name="Vejica 2 2 2 4 2 12 2" xfId="15595"/>
    <cellStyle name="Vejica 2 2 2 4 2 13" xfId="12633"/>
    <cellStyle name="Vejica 2 2 2 4 2 13 2" xfId="18572"/>
    <cellStyle name="Vejica 2 2 2 4 2 14" xfId="13551"/>
    <cellStyle name="Vejica 2 2 2 4 2 2" xfId="1859"/>
    <cellStyle name="Vejica 2 2 2 4 2 3" xfId="1860"/>
    <cellStyle name="Vejica 2 2 2 4 2 3 2" xfId="3885"/>
    <cellStyle name="Vejica 2 2 2 4 2 4" xfId="1861"/>
    <cellStyle name="Vejica 2 2 2 4 2 4 2" xfId="3886"/>
    <cellStyle name="Vejica 2 2 2 4 2 4 2 2" xfId="6022"/>
    <cellStyle name="Vejica 2 2 2 4 2 4 2 2 2" xfId="6643"/>
    <cellStyle name="Vejica 2 2 2 4 2 4 2 2 2 2" xfId="10930"/>
    <cellStyle name="Vejica 2 2 2 4 2 4 2 2 2 2 2" xfId="17418"/>
    <cellStyle name="Vejica 2 2 2 4 2 4 2 2 2 3" xfId="14765"/>
    <cellStyle name="Vejica 2 2 2 4 2 4 2 2 3" xfId="10322"/>
    <cellStyle name="Vejica 2 2 2 4 2 4 2 2 3 2" xfId="16812"/>
    <cellStyle name="Vejica 2 2 2 4 2 4 2 2 4" xfId="14160"/>
    <cellStyle name="Vejica 2 2 2 4 2 4 2 3" xfId="5916"/>
    <cellStyle name="Vejica 2 2 2 4 2 4 2 3 2" xfId="10215"/>
    <cellStyle name="Vejica 2 2 2 4 2 4 2 3 2 2" xfId="16706"/>
    <cellStyle name="Vejica 2 2 2 4 2 4 2 3 3" xfId="14054"/>
    <cellStyle name="Vejica 2 2 2 4 2 4 2 4" xfId="6343"/>
    <cellStyle name="Vejica 2 2 2 4 2 4 2 4 2" xfId="10630"/>
    <cellStyle name="Vejica 2 2 2 4 2 4 2 4 2 2" xfId="17118"/>
    <cellStyle name="Vejica 2 2 2 4 2 4 2 4 3" xfId="14465"/>
    <cellStyle name="Vejica 2 2 2 4 2 4 2 5" xfId="6957"/>
    <cellStyle name="Vejica 2 2 2 4 2 4 2 5 2" xfId="11238"/>
    <cellStyle name="Vejica 2 2 2 4 2 4 2 5 2 2" xfId="17724"/>
    <cellStyle name="Vejica 2 2 2 4 2 4 2 5 3" xfId="15071"/>
    <cellStyle name="Vejica 2 2 2 4 2 4 2 6" xfId="7327"/>
    <cellStyle name="Vejica 2 2 2 4 2 4 2 6 2" xfId="11601"/>
    <cellStyle name="Vejica 2 2 2 4 2 4 2 6 2 2" xfId="18080"/>
    <cellStyle name="Vejica 2 2 2 4 2 4 2 6 3" xfId="15424"/>
    <cellStyle name="Vejica 2 2 2 4 2 4 2 7" xfId="9066"/>
    <cellStyle name="Vejica 2 2 2 4 2 4 2 7 2" xfId="16139"/>
    <cellStyle name="Vejica 2 2 2 4 2 4 2 8" xfId="13754"/>
    <cellStyle name="Vejica 2 2 2 4 2 4 3" xfId="5808"/>
    <cellStyle name="Vejica 2 2 2 4 2 4 3 2" xfId="6542"/>
    <cellStyle name="Vejica 2 2 2 4 2 4 3 2 2" xfId="10829"/>
    <cellStyle name="Vejica 2 2 2 4 2 4 3 2 2 2" xfId="17317"/>
    <cellStyle name="Vejica 2 2 2 4 2 4 3 2 3" xfId="14664"/>
    <cellStyle name="Vejica 2 2 2 4 2 4 3 3" xfId="10106"/>
    <cellStyle name="Vejica 2 2 2 4 2 4 3 3 2" xfId="16602"/>
    <cellStyle name="Vejica 2 2 2 4 2 4 3 4" xfId="13953"/>
    <cellStyle name="Vejica 2 2 2 4 2 4 4" xfId="6242"/>
    <cellStyle name="Vejica 2 2 2 4 2 4 4 2" xfId="10529"/>
    <cellStyle name="Vejica 2 2 2 4 2 4 4 2 2" xfId="17017"/>
    <cellStyle name="Vejica 2 2 2 4 2 4 4 3" xfId="14364"/>
    <cellStyle name="Vejica 2 2 2 4 2 4 5" xfId="6855"/>
    <cellStyle name="Vejica 2 2 2 4 2 4 5 2" xfId="11136"/>
    <cellStyle name="Vejica 2 2 2 4 2 4 5 2 2" xfId="17622"/>
    <cellStyle name="Vejica 2 2 2 4 2 4 5 3" xfId="14969"/>
    <cellStyle name="Vejica 2 2 2 4 2 4 6" xfId="7226"/>
    <cellStyle name="Vejica 2 2 2 4 2 4 6 2" xfId="11500"/>
    <cellStyle name="Vejica 2 2 2 4 2 4 6 2 2" xfId="17979"/>
    <cellStyle name="Vejica 2 2 2 4 2 4 6 3" xfId="15323"/>
    <cellStyle name="Vejica 2 2 2 4 2 4 7" xfId="8249"/>
    <cellStyle name="Vejica 2 2 2 4 2 4 7 2" xfId="15810"/>
    <cellStyle name="Vejica 2 2 2 4 2 4 8" xfId="12875"/>
    <cellStyle name="Vejica 2 2 2 4 2 4 8 2" xfId="18813"/>
    <cellStyle name="Vejica 2 2 2 4 2 4 9" xfId="13653"/>
    <cellStyle name="Vejica 2 2 2 4 2 5" xfId="3887"/>
    <cellStyle name="Vejica 2 2 2 4 2 5 2" xfId="3888"/>
    <cellStyle name="Vejica 2 2 2 4 2 6" xfId="3889"/>
    <cellStyle name="Vejica 2 2 2 4 2 7" xfId="3884"/>
    <cellStyle name="Vejica 2 2 2 4 2 8" xfId="5711"/>
    <cellStyle name="Vejica 2 2 2 4 2 8 2" xfId="6447"/>
    <cellStyle name="Vejica 2 2 2 4 2 8 2 2" xfId="10734"/>
    <cellStyle name="Vejica 2 2 2 4 2 8 2 2 2" xfId="17222"/>
    <cellStyle name="Vejica 2 2 2 4 2 8 2 3" xfId="14569"/>
    <cellStyle name="Vejica 2 2 2 4 2 8 3" xfId="10009"/>
    <cellStyle name="Vejica 2 2 2 4 2 8 3 2" xfId="16506"/>
    <cellStyle name="Vejica 2 2 2 4 2 8 4" xfId="13857"/>
    <cellStyle name="Vejica 2 2 2 4 2 9" xfId="6147"/>
    <cellStyle name="Vejica 2 2 2 4 2 9 2" xfId="10434"/>
    <cellStyle name="Vejica 2 2 2 4 2 9 2 2" xfId="16922"/>
    <cellStyle name="Vejica 2 2 2 4 2 9 3" xfId="14269"/>
    <cellStyle name="Vejica 2 2 2 4 3" xfId="1862"/>
    <cellStyle name="Vejica 2 2 2 4 4" xfId="1863"/>
    <cellStyle name="Vejica 2 2 2 4 4 2" xfId="3890"/>
    <cellStyle name="Vejica 2 2 2 4 5" xfId="1864"/>
    <cellStyle name="Vejica 2 2 2 4 5 2" xfId="3891"/>
    <cellStyle name="Vejica 2 2 2 4 5 2 2" xfId="6023"/>
    <cellStyle name="Vejica 2 2 2 4 5 2 2 2" xfId="6644"/>
    <cellStyle name="Vejica 2 2 2 4 5 2 2 2 2" xfId="10931"/>
    <cellStyle name="Vejica 2 2 2 4 5 2 2 2 2 2" xfId="17419"/>
    <cellStyle name="Vejica 2 2 2 4 5 2 2 2 3" xfId="14766"/>
    <cellStyle name="Vejica 2 2 2 4 5 2 2 3" xfId="10323"/>
    <cellStyle name="Vejica 2 2 2 4 5 2 2 3 2" xfId="16813"/>
    <cellStyle name="Vejica 2 2 2 4 5 2 2 4" xfId="14161"/>
    <cellStyle name="Vejica 2 2 2 4 5 2 3" xfId="5917"/>
    <cellStyle name="Vejica 2 2 2 4 5 2 3 2" xfId="10216"/>
    <cellStyle name="Vejica 2 2 2 4 5 2 3 2 2" xfId="16707"/>
    <cellStyle name="Vejica 2 2 2 4 5 2 3 3" xfId="14055"/>
    <cellStyle name="Vejica 2 2 2 4 5 2 4" xfId="6344"/>
    <cellStyle name="Vejica 2 2 2 4 5 2 4 2" xfId="10631"/>
    <cellStyle name="Vejica 2 2 2 4 5 2 4 2 2" xfId="17119"/>
    <cellStyle name="Vejica 2 2 2 4 5 2 4 3" xfId="14466"/>
    <cellStyle name="Vejica 2 2 2 4 5 2 5" xfId="6958"/>
    <cellStyle name="Vejica 2 2 2 4 5 2 5 2" xfId="11239"/>
    <cellStyle name="Vejica 2 2 2 4 5 2 5 2 2" xfId="17725"/>
    <cellStyle name="Vejica 2 2 2 4 5 2 5 3" xfId="15072"/>
    <cellStyle name="Vejica 2 2 2 4 5 2 6" xfId="7328"/>
    <cellStyle name="Vejica 2 2 2 4 5 2 6 2" xfId="11602"/>
    <cellStyle name="Vejica 2 2 2 4 5 2 6 2 2" xfId="18081"/>
    <cellStyle name="Vejica 2 2 2 4 5 2 6 3" xfId="15425"/>
    <cellStyle name="Vejica 2 2 2 4 5 2 7" xfId="9067"/>
    <cellStyle name="Vejica 2 2 2 4 5 2 7 2" xfId="16140"/>
    <cellStyle name="Vejica 2 2 2 4 5 2 8" xfId="13755"/>
    <cellStyle name="Vejica 2 2 2 4 5 3" xfId="5809"/>
    <cellStyle name="Vejica 2 2 2 4 5 3 2" xfId="6543"/>
    <cellStyle name="Vejica 2 2 2 4 5 3 2 2" xfId="10830"/>
    <cellStyle name="Vejica 2 2 2 4 5 3 2 2 2" xfId="17318"/>
    <cellStyle name="Vejica 2 2 2 4 5 3 2 3" xfId="14665"/>
    <cellStyle name="Vejica 2 2 2 4 5 3 3" xfId="10107"/>
    <cellStyle name="Vejica 2 2 2 4 5 3 3 2" xfId="16603"/>
    <cellStyle name="Vejica 2 2 2 4 5 3 4" xfId="13954"/>
    <cellStyle name="Vejica 2 2 2 4 5 4" xfId="6243"/>
    <cellStyle name="Vejica 2 2 2 4 5 4 2" xfId="10530"/>
    <cellStyle name="Vejica 2 2 2 4 5 4 2 2" xfId="17018"/>
    <cellStyle name="Vejica 2 2 2 4 5 4 3" xfId="14365"/>
    <cellStyle name="Vejica 2 2 2 4 5 5" xfId="6856"/>
    <cellStyle name="Vejica 2 2 2 4 5 5 2" xfId="11137"/>
    <cellStyle name="Vejica 2 2 2 4 5 5 2 2" xfId="17623"/>
    <cellStyle name="Vejica 2 2 2 4 5 5 3" xfId="14970"/>
    <cellStyle name="Vejica 2 2 2 4 5 6" xfId="7227"/>
    <cellStyle name="Vejica 2 2 2 4 5 6 2" xfId="11501"/>
    <cellStyle name="Vejica 2 2 2 4 5 6 2 2" xfId="17980"/>
    <cellStyle name="Vejica 2 2 2 4 5 6 3" xfId="15324"/>
    <cellStyle name="Vejica 2 2 2 4 5 7" xfId="8250"/>
    <cellStyle name="Vejica 2 2 2 4 5 7 2" xfId="15811"/>
    <cellStyle name="Vejica 2 2 2 4 5 8" xfId="12876"/>
    <cellStyle name="Vejica 2 2 2 4 5 8 2" xfId="18814"/>
    <cellStyle name="Vejica 2 2 2 4 5 9" xfId="13654"/>
    <cellStyle name="Vejica 2 2 2 4 6" xfId="3892"/>
    <cellStyle name="Vejica 2 2 2 4 6 2" xfId="3893"/>
    <cellStyle name="Vejica 2 2 2 4 7" xfId="3894"/>
    <cellStyle name="Vejica 2 2 2 4 8" xfId="3883"/>
    <cellStyle name="Vejica 2 2 2 4 9" xfId="5710"/>
    <cellStyle name="Vejica 2 2 2 4 9 2" xfId="6446"/>
    <cellStyle name="Vejica 2 2 2 4 9 2 2" xfId="10733"/>
    <cellStyle name="Vejica 2 2 2 4 9 2 2 2" xfId="17221"/>
    <cellStyle name="Vejica 2 2 2 4 9 2 3" xfId="14568"/>
    <cellStyle name="Vejica 2 2 2 4 9 3" xfId="10008"/>
    <cellStyle name="Vejica 2 2 2 4 9 3 2" xfId="16505"/>
    <cellStyle name="Vejica 2 2 2 4 9 4" xfId="13856"/>
    <cellStyle name="Vejica 2 2 2 5" xfId="606"/>
    <cellStyle name="Vejica 2 2 2 5 10" xfId="6761"/>
    <cellStyle name="Vejica 2 2 2 5 10 2" xfId="11042"/>
    <cellStyle name="Vejica 2 2 2 5 10 2 2" xfId="17528"/>
    <cellStyle name="Vejica 2 2 2 5 10 3" xfId="14875"/>
    <cellStyle name="Vejica 2 2 2 5 11" xfId="7132"/>
    <cellStyle name="Vejica 2 2 2 5 11 2" xfId="11406"/>
    <cellStyle name="Vejica 2 2 2 5 11 2 2" xfId="17885"/>
    <cellStyle name="Vejica 2 2 2 5 11 3" xfId="15229"/>
    <cellStyle name="Vejica 2 2 2 5 12" xfId="7826"/>
    <cellStyle name="Vejica 2 2 2 5 12 2" xfId="15596"/>
    <cellStyle name="Vejica 2 2 2 5 13" xfId="12634"/>
    <cellStyle name="Vejica 2 2 2 5 13 2" xfId="18573"/>
    <cellStyle name="Vejica 2 2 2 5 14" xfId="13552"/>
    <cellStyle name="Vejica 2 2 2 5 2" xfId="1865"/>
    <cellStyle name="Vejica 2 2 2 5 3" xfId="1866"/>
    <cellStyle name="Vejica 2 2 2 5 3 2" xfId="3896"/>
    <cellStyle name="Vejica 2 2 2 5 4" xfId="1867"/>
    <cellStyle name="Vejica 2 2 2 5 4 2" xfId="3897"/>
    <cellStyle name="Vejica 2 2 2 5 4 2 2" xfId="6024"/>
    <cellStyle name="Vejica 2 2 2 5 4 2 2 2" xfId="6645"/>
    <cellStyle name="Vejica 2 2 2 5 4 2 2 2 2" xfId="10932"/>
    <cellStyle name="Vejica 2 2 2 5 4 2 2 2 2 2" xfId="17420"/>
    <cellStyle name="Vejica 2 2 2 5 4 2 2 2 3" xfId="14767"/>
    <cellStyle name="Vejica 2 2 2 5 4 2 2 3" xfId="10324"/>
    <cellStyle name="Vejica 2 2 2 5 4 2 2 3 2" xfId="16814"/>
    <cellStyle name="Vejica 2 2 2 5 4 2 2 4" xfId="14162"/>
    <cellStyle name="Vejica 2 2 2 5 4 2 3" xfId="5918"/>
    <cellStyle name="Vejica 2 2 2 5 4 2 3 2" xfId="10217"/>
    <cellStyle name="Vejica 2 2 2 5 4 2 3 2 2" xfId="16708"/>
    <cellStyle name="Vejica 2 2 2 5 4 2 3 3" xfId="14056"/>
    <cellStyle name="Vejica 2 2 2 5 4 2 4" xfId="6345"/>
    <cellStyle name="Vejica 2 2 2 5 4 2 4 2" xfId="10632"/>
    <cellStyle name="Vejica 2 2 2 5 4 2 4 2 2" xfId="17120"/>
    <cellStyle name="Vejica 2 2 2 5 4 2 4 3" xfId="14467"/>
    <cellStyle name="Vejica 2 2 2 5 4 2 5" xfId="6959"/>
    <cellStyle name="Vejica 2 2 2 5 4 2 5 2" xfId="11240"/>
    <cellStyle name="Vejica 2 2 2 5 4 2 5 2 2" xfId="17726"/>
    <cellStyle name="Vejica 2 2 2 5 4 2 5 3" xfId="15073"/>
    <cellStyle name="Vejica 2 2 2 5 4 2 6" xfId="7329"/>
    <cellStyle name="Vejica 2 2 2 5 4 2 6 2" xfId="11603"/>
    <cellStyle name="Vejica 2 2 2 5 4 2 6 2 2" xfId="18082"/>
    <cellStyle name="Vejica 2 2 2 5 4 2 6 3" xfId="15426"/>
    <cellStyle name="Vejica 2 2 2 5 4 2 7" xfId="9068"/>
    <cellStyle name="Vejica 2 2 2 5 4 2 7 2" xfId="16141"/>
    <cellStyle name="Vejica 2 2 2 5 4 2 8" xfId="13756"/>
    <cellStyle name="Vejica 2 2 2 5 4 3" xfId="5810"/>
    <cellStyle name="Vejica 2 2 2 5 4 3 2" xfId="6544"/>
    <cellStyle name="Vejica 2 2 2 5 4 3 2 2" xfId="10831"/>
    <cellStyle name="Vejica 2 2 2 5 4 3 2 2 2" xfId="17319"/>
    <cellStyle name="Vejica 2 2 2 5 4 3 2 3" xfId="14666"/>
    <cellStyle name="Vejica 2 2 2 5 4 3 3" xfId="10108"/>
    <cellStyle name="Vejica 2 2 2 5 4 3 3 2" xfId="16604"/>
    <cellStyle name="Vejica 2 2 2 5 4 3 4" xfId="13955"/>
    <cellStyle name="Vejica 2 2 2 5 4 4" xfId="6244"/>
    <cellStyle name="Vejica 2 2 2 5 4 4 2" xfId="10531"/>
    <cellStyle name="Vejica 2 2 2 5 4 4 2 2" xfId="17019"/>
    <cellStyle name="Vejica 2 2 2 5 4 4 3" xfId="14366"/>
    <cellStyle name="Vejica 2 2 2 5 4 5" xfId="6857"/>
    <cellStyle name="Vejica 2 2 2 5 4 5 2" xfId="11138"/>
    <cellStyle name="Vejica 2 2 2 5 4 5 2 2" xfId="17624"/>
    <cellStyle name="Vejica 2 2 2 5 4 5 3" xfId="14971"/>
    <cellStyle name="Vejica 2 2 2 5 4 6" xfId="7228"/>
    <cellStyle name="Vejica 2 2 2 5 4 6 2" xfId="11502"/>
    <cellStyle name="Vejica 2 2 2 5 4 6 2 2" xfId="17981"/>
    <cellStyle name="Vejica 2 2 2 5 4 6 3" xfId="15325"/>
    <cellStyle name="Vejica 2 2 2 5 4 7" xfId="8251"/>
    <cellStyle name="Vejica 2 2 2 5 4 7 2" xfId="15812"/>
    <cellStyle name="Vejica 2 2 2 5 4 8" xfId="12877"/>
    <cellStyle name="Vejica 2 2 2 5 4 8 2" xfId="18815"/>
    <cellStyle name="Vejica 2 2 2 5 4 9" xfId="13655"/>
    <cellStyle name="Vejica 2 2 2 5 5" xfId="3898"/>
    <cellStyle name="Vejica 2 2 2 5 5 2" xfId="3899"/>
    <cellStyle name="Vejica 2 2 2 5 6" xfId="3900"/>
    <cellStyle name="Vejica 2 2 2 5 7" xfId="3895"/>
    <cellStyle name="Vejica 2 2 2 5 8" xfId="5712"/>
    <cellStyle name="Vejica 2 2 2 5 8 2" xfId="6448"/>
    <cellStyle name="Vejica 2 2 2 5 8 2 2" xfId="10735"/>
    <cellStyle name="Vejica 2 2 2 5 8 2 2 2" xfId="17223"/>
    <cellStyle name="Vejica 2 2 2 5 8 2 3" xfId="14570"/>
    <cellStyle name="Vejica 2 2 2 5 8 3" xfId="10010"/>
    <cellStyle name="Vejica 2 2 2 5 8 3 2" xfId="16507"/>
    <cellStyle name="Vejica 2 2 2 5 8 4" xfId="13858"/>
    <cellStyle name="Vejica 2 2 2 5 9" xfId="6148"/>
    <cellStyle name="Vejica 2 2 2 5 9 2" xfId="10435"/>
    <cellStyle name="Vejica 2 2 2 5 9 2 2" xfId="16923"/>
    <cellStyle name="Vejica 2 2 2 5 9 3" xfId="14270"/>
    <cellStyle name="Vejica 2 2 2 6" xfId="1868"/>
    <cellStyle name="Vejica 2 2 2 7" xfId="1869"/>
    <cellStyle name="Vejica 2 2 2 7 2" xfId="3901"/>
    <cellStyle name="Vejica 2 2 2 8" xfId="1870"/>
    <cellStyle name="Vejica 2 2 2 8 2" xfId="3902"/>
    <cellStyle name="Vejica 2 2 2 8 2 2" xfId="6025"/>
    <cellStyle name="Vejica 2 2 2 8 2 2 2" xfId="6646"/>
    <cellStyle name="Vejica 2 2 2 8 2 2 2 2" xfId="10933"/>
    <cellStyle name="Vejica 2 2 2 8 2 2 2 2 2" xfId="17421"/>
    <cellStyle name="Vejica 2 2 2 8 2 2 2 3" xfId="14768"/>
    <cellStyle name="Vejica 2 2 2 8 2 2 3" xfId="10325"/>
    <cellStyle name="Vejica 2 2 2 8 2 2 3 2" xfId="16815"/>
    <cellStyle name="Vejica 2 2 2 8 2 2 4" xfId="14163"/>
    <cellStyle name="Vejica 2 2 2 8 2 3" xfId="5919"/>
    <cellStyle name="Vejica 2 2 2 8 2 3 2" xfId="10218"/>
    <cellStyle name="Vejica 2 2 2 8 2 3 2 2" xfId="16709"/>
    <cellStyle name="Vejica 2 2 2 8 2 3 3" xfId="14057"/>
    <cellStyle name="Vejica 2 2 2 8 2 4" xfId="6346"/>
    <cellStyle name="Vejica 2 2 2 8 2 4 2" xfId="10633"/>
    <cellStyle name="Vejica 2 2 2 8 2 4 2 2" xfId="17121"/>
    <cellStyle name="Vejica 2 2 2 8 2 4 3" xfId="14468"/>
    <cellStyle name="Vejica 2 2 2 8 2 5" xfId="6960"/>
    <cellStyle name="Vejica 2 2 2 8 2 5 2" xfId="11241"/>
    <cellStyle name="Vejica 2 2 2 8 2 5 2 2" xfId="17727"/>
    <cellStyle name="Vejica 2 2 2 8 2 5 3" xfId="15074"/>
    <cellStyle name="Vejica 2 2 2 8 2 6" xfId="7330"/>
    <cellStyle name="Vejica 2 2 2 8 2 6 2" xfId="11604"/>
    <cellStyle name="Vejica 2 2 2 8 2 6 2 2" xfId="18083"/>
    <cellStyle name="Vejica 2 2 2 8 2 6 3" xfId="15427"/>
    <cellStyle name="Vejica 2 2 2 8 2 7" xfId="9069"/>
    <cellStyle name="Vejica 2 2 2 8 2 7 2" xfId="16142"/>
    <cellStyle name="Vejica 2 2 2 8 2 8" xfId="13757"/>
    <cellStyle name="Vejica 2 2 2 8 3" xfId="5811"/>
    <cellStyle name="Vejica 2 2 2 8 3 2" xfId="6545"/>
    <cellStyle name="Vejica 2 2 2 8 3 2 2" xfId="10832"/>
    <cellStyle name="Vejica 2 2 2 8 3 2 2 2" xfId="17320"/>
    <cellStyle name="Vejica 2 2 2 8 3 2 3" xfId="14667"/>
    <cellStyle name="Vejica 2 2 2 8 3 3" xfId="10109"/>
    <cellStyle name="Vejica 2 2 2 8 3 3 2" xfId="16605"/>
    <cellStyle name="Vejica 2 2 2 8 3 4" xfId="13956"/>
    <cellStyle name="Vejica 2 2 2 8 4" xfId="6245"/>
    <cellStyle name="Vejica 2 2 2 8 4 2" xfId="10532"/>
    <cellStyle name="Vejica 2 2 2 8 4 2 2" xfId="17020"/>
    <cellStyle name="Vejica 2 2 2 8 4 3" xfId="14367"/>
    <cellStyle name="Vejica 2 2 2 8 5" xfId="6858"/>
    <cellStyle name="Vejica 2 2 2 8 5 2" xfId="11139"/>
    <cellStyle name="Vejica 2 2 2 8 5 2 2" xfId="17625"/>
    <cellStyle name="Vejica 2 2 2 8 5 3" xfId="14972"/>
    <cellStyle name="Vejica 2 2 2 8 6" xfId="7229"/>
    <cellStyle name="Vejica 2 2 2 8 6 2" xfId="11503"/>
    <cellStyle name="Vejica 2 2 2 8 6 2 2" xfId="17982"/>
    <cellStyle name="Vejica 2 2 2 8 6 3" xfId="15326"/>
    <cellStyle name="Vejica 2 2 2 8 7" xfId="8252"/>
    <cellStyle name="Vejica 2 2 2 8 7 2" xfId="15813"/>
    <cellStyle name="Vejica 2 2 2 8 8" xfId="12878"/>
    <cellStyle name="Vejica 2 2 2 8 8 2" xfId="18816"/>
    <cellStyle name="Vejica 2 2 2 8 9" xfId="13656"/>
    <cellStyle name="Vejica 2 2 2 9" xfId="3903"/>
    <cellStyle name="Vejica 2 2 2 9 2" xfId="3904"/>
    <cellStyle name="Vejica 2 2 3" xfId="1871"/>
    <cellStyle name="Vejica 2 2 3 2" xfId="3906"/>
    <cellStyle name="Vejica 2 2 3 3" xfId="3907"/>
    <cellStyle name="Vejica 2 2 3 3 2" xfId="6027"/>
    <cellStyle name="Vejica 2 2 3 3 2 2" xfId="6648"/>
    <cellStyle name="Vejica 2 2 3 3 2 2 2" xfId="10935"/>
    <cellStyle name="Vejica 2 2 3 3 2 2 2 2" xfId="17423"/>
    <cellStyle name="Vejica 2 2 3 3 2 2 3" xfId="14770"/>
    <cellStyle name="Vejica 2 2 3 3 2 3" xfId="10327"/>
    <cellStyle name="Vejica 2 2 3 3 2 3 2" xfId="16817"/>
    <cellStyle name="Vejica 2 2 3 3 2 4" xfId="14165"/>
    <cellStyle name="Vejica 2 2 3 3 3" xfId="5921"/>
    <cellStyle name="Vejica 2 2 3 3 3 2" xfId="10220"/>
    <cellStyle name="Vejica 2 2 3 3 3 2 2" xfId="16711"/>
    <cellStyle name="Vejica 2 2 3 3 3 3" xfId="14059"/>
    <cellStyle name="Vejica 2 2 3 4" xfId="3905"/>
    <cellStyle name="Vejica 2 2 3 4 2" xfId="6026"/>
    <cellStyle name="Vejica 2 2 3 4 2 2" xfId="6647"/>
    <cellStyle name="Vejica 2 2 3 4 2 2 2" xfId="10934"/>
    <cellStyle name="Vejica 2 2 3 4 2 2 2 2" xfId="17422"/>
    <cellStyle name="Vejica 2 2 3 4 2 2 3" xfId="14769"/>
    <cellStyle name="Vejica 2 2 3 4 2 3" xfId="10326"/>
    <cellStyle name="Vejica 2 2 3 4 2 3 2" xfId="16816"/>
    <cellStyle name="Vejica 2 2 3 4 2 4" xfId="14164"/>
    <cellStyle name="Vejica 2 2 3 4 3" xfId="5920"/>
    <cellStyle name="Vejica 2 2 3 4 3 2" xfId="10219"/>
    <cellStyle name="Vejica 2 2 3 4 3 2 2" xfId="16710"/>
    <cellStyle name="Vejica 2 2 3 4 3 3" xfId="14058"/>
    <cellStyle name="Vejica 2 2 3 5" xfId="9560"/>
    <cellStyle name="Vejica 2 2 3 5 2" xfId="16326"/>
    <cellStyle name="Vejica 2 2 3 6" xfId="13429"/>
    <cellStyle name="Vejica 2 2 3 6 2" xfId="19364"/>
    <cellStyle name="Vejica 2 2 4" xfId="1872"/>
    <cellStyle name="Vejica 2 2 4 2" xfId="3908"/>
    <cellStyle name="Vejica 2 2 4 3" xfId="9769"/>
    <cellStyle name="Vejica 2 2 4 3 2" xfId="16401"/>
    <cellStyle name="Vejica 2 2 4 4" xfId="13026"/>
    <cellStyle name="Vejica 2 2 4 4 2" xfId="18961"/>
    <cellStyle name="Vejica 2 2 5" xfId="1873"/>
    <cellStyle name="Vejica 2 2 6" xfId="3909"/>
    <cellStyle name="Vejica 2 2 6 2" xfId="3910"/>
    <cellStyle name="Vejica 2 2 7" xfId="3911"/>
    <cellStyle name="Vejica 2 2 8" xfId="3832"/>
    <cellStyle name="Vejica 2 2 9" xfId="8181"/>
    <cellStyle name="Vejica 2 2 9 2" xfId="15768"/>
    <cellStyle name="Vejica 2 20" xfId="3912"/>
    <cellStyle name="Vejica 2 21" xfId="3741"/>
    <cellStyle name="Vejica 2 22" xfId="5694"/>
    <cellStyle name="Vejica 2 22 2" xfId="6430"/>
    <cellStyle name="Vejica 2 22 2 2" xfId="10717"/>
    <cellStyle name="Vejica 2 22 2 2 2" xfId="17205"/>
    <cellStyle name="Vejica 2 22 2 3" xfId="14552"/>
    <cellStyle name="Vejica 2 22 3" xfId="9992"/>
    <cellStyle name="Vejica 2 22 3 2" xfId="16489"/>
    <cellStyle name="Vejica 2 22 4" xfId="13840"/>
    <cellStyle name="Vejica 2 23" xfId="6130"/>
    <cellStyle name="Vejica 2 23 2" xfId="10417"/>
    <cellStyle name="Vejica 2 23 2 2" xfId="16905"/>
    <cellStyle name="Vejica 2 23 3" xfId="14252"/>
    <cellStyle name="Vejica 2 24" xfId="6736"/>
    <cellStyle name="Vejica 2 25" xfId="7058"/>
    <cellStyle name="Vejica 2 26" xfId="7060"/>
    <cellStyle name="Vejica 2 26 2" xfId="11334"/>
    <cellStyle name="Vejica 2 26 2 2" xfId="17813"/>
    <cellStyle name="Vejica 2 26 3" xfId="15157"/>
    <cellStyle name="Vejica 2 27" xfId="7114"/>
    <cellStyle name="Vejica 2 27 2" xfId="11388"/>
    <cellStyle name="Vejica 2 27 2 2" xfId="17867"/>
    <cellStyle name="Vejica 2 27 3" xfId="15211"/>
    <cellStyle name="Vejica 2 28" xfId="7808"/>
    <cellStyle name="Vejica 2 28 2" xfId="15578"/>
    <cellStyle name="Vejica 2 29" xfId="12197"/>
    <cellStyle name="Vejica 2 29 2" xfId="18309"/>
    <cellStyle name="Vejica 2 3" xfId="607"/>
    <cellStyle name="Vejica 2 3 10" xfId="3914"/>
    <cellStyle name="Vejica 2 3 10 2" xfId="3915"/>
    <cellStyle name="Vejica 2 3 11" xfId="3916"/>
    <cellStyle name="Vejica 2 3 11 2" xfId="6029"/>
    <cellStyle name="Vejica 2 3 11 2 2" xfId="6650"/>
    <cellStyle name="Vejica 2 3 11 2 2 2" xfId="10937"/>
    <cellStyle name="Vejica 2 3 11 2 2 2 2" xfId="17425"/>
    <cellStyle name="Vejica 2 3 11 2 2 3" xfId="14772"/>
    <cellStyle name="Vejica 2 3 11 2 3" xfId="10329"/>
    <cellStyle name="Vejica 2 3 11 2 3 2" xfId="16819"/>
    <cellStyle name="Vejica 2 3 11 2 4" xfId="14167"/>
    <cellStyle name="Vejica 2 3 11 3" xfId="5923"/>
    <cellStyle name="Vejica 2 3 11 3 2" xfId="10222"/>
    <cellStyle name="Vejica 2 3 11 3 2 2" xfId="16713"/>
    <cellStyle name="Vejica 2 3 11 3 3" xfId="14061"/>
    <cellStyle name="Vejica 2 3 12" xfId="3913"/>
    <cellStyle name="Vejica 2 3 12 2" xfId="6028"/>
    <cellStyle name="Vejica 2 3 12 2 2" xfId="6649"/>
    <cellStyle name="Vejica 2 3 12 2 2 2" xfId="10936"/>
    <cellStyle name="Vejica 2 3 12 2 2 2 2" xfId="17424"/>
    <cellStyle name="Vejica 2 3 12 2 2 3" xfId="14771"/>
    <cellStyle name="Vejica 2 3 12 2 3" xfId="10328"/>
    <cellStyle name="Vejica 2 3 12 2 3 2" xfId="16818"/>
    <cellStyle name="Vejica 2 3 12 2 4" xfId="14166"/>
    <cellStyle name="Vejica 2 3 12 3" xfId="5922"/>
    <cellStyle name="Vejica 2 3 12 3 2" xfId="10221"/>
    <cellStyle name="Vejica 2 3 12 3 2 2" xfId="16712"/>
    <cellStyle name="Vejica 2 3 12 3 3" xfId="14060"/>
    <cellStyle name="Vejica 2 3 13" xfId="5713"/>
    <cellStyle name="Vejica 2 3 13 2" xfId="6449"/>
    <cellStyle name="Vejica 2 3 13 2 2" xfId="10736"/>
    <cellStyle name="Vejica 2 3 13 2 2 2" xfId="17224"/>
    <cellStyle name="Vejica 2 3 13 2 3" xfId="14571"/>
    <cellStyle name="Vejica 2 3 13 3" xfId="10011"/>
    <cellStyle name="Vejica 2 3 13 3 2" xfId="16508"/>
    <cellStyle name="Vejica 2 3 13 4" xfId="13859"/>
    <cellStyle name="Vejica 2 3 14" xfId="6149"/>
    <cellStyle name="Vejica 2 3 14 2" xfId="10436"/>
    <cellStyle name="Vejica 2 3 14 2 2" xfId="16924"/>
    <cellStyle name="Vejica 2 3 14 3" xfId="14271"/>
    <cellStyle name="Vejica 2 3 15" xfId="6762"/>
    <cellStyle name="Vejica 2 3 15 2" xfId="11043"/>
    <cellStyle name="Vejica 2 3 15 2 2" xfId="17529"/>
    <cellStyle name="Vejica 2 3 15 3" xfId="14876"/>
    <cellStyle name="Vejica 2 3 16" xfId="7070"/>
    <cellStyle name="Vejica 2 3 16 2" xfId="11344"/>
    <cellStyle name="Vejica 2 3 16 2 2" xfId="17823"/>
    <cellStyle name="Vejica 2 3 16 3" xfId="15167"/>
    <cellStyle name="Vejica 2 3 17" xfId="7133"/>
    <cellStyle name="Vejica 2 3 17 2" xfId="11407"/>
    <cellStyle name="Vejica 2 3 17 2 2" xfId="17886"/>
    <cellStyle name="Vejica 2 3 17 3" xfId="15230"/>
    <cellStyle name="Vejica 2 3 18" xfId="7827"/>
    <cellStyle name="Vejica 2 3 18 2" xfId="15597"/>
    <cellStyle name="Vejica 2 3 19" xfId="10193"/>
    <cellStyle name="Vejica 2 3 19 2" xfId="16687"/>
    <cellStyle name="Vejica 2 3 2" xfId="608"/>
    <cellStyle name="Vejica 2 3 2 2" xfId="1874"/>
    <cellStyle name="Vejica 2 3 2 3" xfId="1875"/>
    <cellStyle name="Vejica 2 3 2 3 2" xfId="3918"/>
    <cellStyle name="Vejica 2 3 2 4" xfId="1876"/>
    <cellStyle name="Vejica 2 3 2 5" xfId="3919"/>
    <cellStyle name="Vejica 2 3 2 5 2" xfId="3920"/>
    <cellStyle name="Vejica 2 3 2 6" xfId="3921"/>
    <cellStyle name="Vejica 2 3 2 7" xfId="3917"/>
    <cellStyle name="Vejica 2 3 20" xfId="12635"/>
    <cellStyle name="Vejica 2 3 20 2" xfId="18574"/>
    <cellStyle name="Vejica 2 3 21" xfId="12582"/>
    <cellStyle name="Vejica 2 3 21 2" xfId="18521"/>
    <cellStyle name="Vejica 2 3 22" xfId="13553"/>
    <cellStyle name="Vejica 2 3 3" xfId="609"/>
    <cellStyle name="Vejica 2 3 3 10" xfId="5714"/>
    <cellStyle name="Vejica 2 3 3 10 2" xfId="6450"/>
    <cellStyle name="Vejica 2 3 3 10 2 2" xfId="10737"/>
    <cellStyle name="Vejica 2 3 3 10 2 2 2" xfId="17225"/>
    <cellStyle name="Vejica 2 3 3 10 2 3" xfId="14572"/>
    <cellStyle name="Vejica 2 3 3 10 3" xfId="10012"/>
    <cellStyle name="Vejica 2 3 3 10 3 2" xfId="16509"/>
    <cellStyle name="Vejica 2 3 3 10 4" xfId="13860"/>
    <cellStyle name="Vejica 2 3 3 11" xfId="6150"/>
    <cellStyle name="Vejica 2 3 3 11 2" xfId="10437"/>
    <cellStyle name="Vejica 2 3 3 11 2 2" xfId="16925"/>
    <cellStyle name="Vejica 2 3 3 11 3" xfId="14272"/>
    <cellStyle name="Vejica 2 3 3 12" xfId="6763"/>
    <cellStyle name="Vejica 2 3 3 12 2" xfId="11044"/>
    <cellStyle name="Vejica 2 3 3 12 2 2" xfId="17530"/>
    <cellStyle name="Vejica 2 3 3 12 3" xfId="14877"/>
    <cellStyle name="Vejica 2 3 3 13" xfId="7071"/>
    <cellStyle name="Vejica 2 3 3 13 2" xfId="11345"/>
    <cellStyle name="Vejica 2 3 3 13 2 2" xfId="17824"/>
    <cellStyle name="Vejica 2 3 3 13 3" xfId="15168"/>
    <cellStyle name="Vejica 2 3 3 14" xfId="7134"/>
    <cellStyle name="Vejica 2 3 3 14 2" xfId="11408"/>
    <cellStyle name="Vejica 2 3 3 14 2 2" xfId="17887"/>
    <cellStyle name="Vejica 2 3 3 14 3" xfId="15231"/>
    <cellStyle name="Vejica 2 3 3 15" xfId="7828"/>
    <cellStyle name="Vejica 2 3 3 15 2" xfId="15598"/>
    <cellStyle name="Vejica 2 3 3 16" xfId="12636"/>
    <cellStyle name="Vejica 2 3 3 16 2" xfId="18575"/>
    <cellStyle name="Vejica 2 3 3 17" xfId="13554"/>
    <cellStyle name="Vejica 2 3 3 2" xfId="610"/>
    <cellStyle name="Vejica 2 3 3 2 10" xfId="6151"/>
    <cellStyle name="Vejica 2 3 3 2 10 2" xfId="10438"/>
    <cellStyle name="Vejica 2 3 3 2 10 2 2" xfId="16926"/>
    <cellStyle name="Vejica 2 3 3 2 10 3" xfId="14273"/>
    <cellStyle name="Vejica 2 3 3 2 11" xfId="6764"/>
    <cellStyle name="Vejica 2 3 3 2 11 2" xfId="11045"/>
    <cellStyle name="Vejica 2 3 3 2 11 2 2" xfId="17531"/>
    <cellStyle name="Vejica 2 3 3 2 11 3" xfId="14878"/>
    <cellStyle name="Vejica 2 3 3 2 12" xfId="7072"/>
    <cellStyle name="Vejica 2 3 3 2 12 2" xfId="11346"/>
    <cellStyle name="Vejica 2 3 3 2 12 2 2" xfId="17825"/>
    <cellStyle name="Vejica 2 3 3 2 12 3" xfId="15169"/>
    <cellStyle name="Vejica 2 3 3 2 13" xfId="7135"/>
    <cellStyle name="Vejica 2 3 3 2 13 2" xfId="11409"/>
    <cellStyle name="Vejica 2 3 3 2 13 2 2" xfId="17888"/>
    <cellStyle name="Vejica 2 3 3 2 13 3" xfId="15232"/>
    <cellStyle name="Vejica 2 3 3 2 14" xfId="7829"/>
    <cellStyle name="Vejica 2 3 3 2 14 2" xfId="15599"/>
    <cellStyle name="Vejica 2 3 3 2 15" xfId="12637"/>
    <cellStyle name="Vejica 2 3 3 2 15 2" xfId="18576"/>
    <cellStyle name="Vejica 2 3 3 2 16" xfId="13555"/>
    <cellStyle name="Vejica 2 3 3 2 2" xfId="611"/>
    <cellStyle name="Vejica 2 3 3 2 2 10" xfId="6765"/>
    <cellStyle name="Vejica 2 3 3 2 2 10 2" xfId="11046"/>
    <cellStyle name="Vejica 2 3 3 2 2 10 2 2" xfId="17532"/>
    <cellStyle name="Vejica 2 3 3 2 2 10 3" xfId="14879"/>
    <cellStyle name="Vejica 2 3 3 2 2 11" xfId="7136"/>
    <cellStyle name="Vejica 2 3 3 2 2 11 2" xfId="11410"/>
    <cellStyle name="Vejica 2 3 3 2 2 11 2 2" xfId="17889"/>
    <cellStyle name="Vejica 2 3 3 2 2 11 3" xfId="15233"/>
    <cellStyle name="Vejica 2 3 3 2 2 12" xfId="7830"/>
    <cellStyle name="Vejica 2 3 3 2 2 12 2" xfId="15600"/>
    <cellStyle name="Vejica 2 3 3 2 2 13" xfId="12638"/>
    <cellStyle name="Vejica 2 3 3 2 2 13 2" xfId="18577"/>
    <cellStyle name="Vejica 2 3 3 2 2 14" xfId="13556"/>
    <cellStyle name="Vejica 2 3 3 2 2 2" xfId="1877"/>
    <cellStyle name="Vejica 2 3 3 2 2 3" xfId="1878"/>
    <cellStyle name="Vejica 2 3 3 2 2 3 2" xfId="3925"/>
    <cellStyle name="Vejica 2 3 3 2 2 4" xfId="1879"/>
    <cellStyle name="Vejica 2 3 3 2 2 4 2" xfId="3926"/>
    <cellStyle name="Vejica 2 3 3 2 2 4 2 2" xfId="6030"/>
    <cellStyle name="Vejica 2 3 3 2 2 4 2 2 2" xfId="6651"/>
    <cellStyle name="Vejica 2 3 3 2 2 4 2 2 2 2" xfId="10938"/>
    <cellStyle name="Vejica 2 3 3 2 2 4 2 2 2 2 2" xfId="17426"/>
    <cellStyle name="Vejica 2 3 3 2 2 4 2 2 2 3" xfId="14773"/>
    <cellStyle name="Vejica 2 3 3 2 2 4 2 2 3" xfId="10330"/>
    <cellStyle name="Vejica 2 3 3 2 2 4 2 2 3 2" xfId="16820"/>
    <cellStyle name="Vejica 2 3 3 2 2 4 2 2 4" xfId="14168"/>
    <cellStyle name="Vejica 2 3 3 2 2 4 2 3" xfId="5924"/>
    <cellStyle name="Vejica 2 3 3 2 2 4 2 3 2" xfId="10224"/>
    <cellStyle name="Vejica 2 3 3 2 2 4 2 3 2 2" xfId="16714"/>
    <cellStyle name="Vejica 2 3 3 2 2 4 2 3 3" xfId="14062"/>
    <cellStyle name="Vejica 2 3 3 2 2 4 2 4" xfId="6347"/>
    <cellStyle name="Vejica 2 3 3 2 2 4 2 4 2" xfId="10634"/>
    <cellStyle name="Vejica 2 3 3 2 2 4 2 4 2 2" xfId="17122"/>
    <cellStyle name="Vejica 2 3 3 2 2 4 2 4 3" xfId="14469"/>
    <cellStyle name="Vejica 2 3 3 2 2 4 2 5" xfId="6961"/>
    <cellStyle name="Vejica 2 3 3 2 2 4 2 5 2" xfId="11242"/>
    <cellStyle name="Vejica 2 3 3 2 2 4 2 5 2 2" xfId="17728"/>
    <cellStyle name="Vejica 2 3 3 2 2 4 2 5 3" xfId="15075"/>
    <cellStyle name="Vejica 2 3 3 2 2 4 2 6" xfId="7331"/>
    <cellStyle name="Vejica 2 3 3 2 2 4 2 6 2" xfId="11605"/>
    <cellStyle name="Vejica 2 3 3 2 2 4 2 6 2 2" xfId="18084"/>
    <cellStyle name="Vejica 2 3 3 2 2 4 2 6 3" xfId="15428"/>
    <cellStyle name="Vejica 2 3 3 2 2 4 2 7" xfId="9070"/>
    <cellStyle name="Vejica 2 3 3 2 2 4 2 7 2" xfId="16143"/>
    <cellStyle name="Vejica 2 3 3 2 2 4 2 8" xfId="13758"/>
    <cellStyle name="Vejica 2 3 3 2 2 4 3" xfId="5812"/>
    <cellStyle name="Vejica 2 3 3 2 2 4 3 2" xfId="6546"/>
    <cellStyle name="Vejica 2 3 3 2 2 4 3 2 2" xfId="10833"/>
    <cellStyle name="Vejica 2 3 3 2 2 4 3 2 2 2" xfId="17321"/>
    <cellStyle name="Vejica 2 3 3 2 2 4 3 2 3" xfId="14668"/>
    <cellStyle name="Vejica 2 3 3 2 2 4 3 3" xfId="10110"/>
    <cellStyle name="Vejica 2 3 3 2 2 4 3 3 2" xfId="16606"/>
    <cellStyle name="Vejica 2 3 3 2 2 4 3 4" xfId="13957"/>
    <cellStyle name="Vejica 2 3 3 2 2 4 4" xfId="6246"/>
    <cellStyle name="Vejica 2 3 3 2 2 4 4 2" xfId="10533"/>
    <cellStyle name="Vejica 2 3 3 2 2 4 4 2 2" xfId="17021"/>
    <cellStyle name="Vejica 2 3 3 2 2 4 4 3" xfId="14368"/>
    <cellStyle name="Vejica 2 3 3 2 2 4 5" xfId="6859"/>
    <cellStyle name="Vejica 2 3 3 2 2 4 5 2" xfId="11140"/>
    <cellStyle name="Vejica 2 3 3 2 2 4 5 2 2" xfId="17626"/>
    <cellStyle name="Vejica 2 3 3 2 2 4 5 3" xfId="14973"/>
    <cellStyle name="Vejica 2 3 3 2 2 4 6" xfId="7230"/>
    <cellStyle name="Vejica 2 3 3 2 2 4 6 2" xfId="11504"/>
    <cellStyle name="Vejica 2 3 3 2 2 4 6 2 2" xfId="17983"/>
    <cellStyle name="Vejica 2 3 3 2 2 4 6 3" xfId="15327"/>
    <cellStyle name="Vejica 2 3 3 2 2 4 7" xfId="8253"/>
    <cellStyle name="Vejica 2 3 3 2 2 4 7 2" xfId="15814"/>
    <cellStyle name="Vejica 2 3 3 2 2 4 8" xfId="12879"/>
    <cellStyle name="Vejica 2 3 3 2 2 4 8 2" xfId="18817"/>
    <cellStyle name="Vejica 2 3 3 2 2 4 9" xfId="13657"/>
    <cellStyle name="Vejica 2 3 3 2 2 5" xfId="3927"/>
    <cellStyle name="Vejica 2 3 3 2 2 5 2" xfId="3928"/>
    <cellStyle name="Vejica 2 3 3 2 2 6" xfId="3929"/>
    <cellStyle name="Vejica 2 3 3 2 2 7" xfId="3924"/>
    <cellStyle name="Vejica 2 3 3 2 2 8" xfId="5716"/>
    <cellStyle name="Vejica 2 3 3 2 2 8 2" xfId="6452"/>
    <cellStyle name="Vejica 2 3 3 2 2 8 2 2" xfId="10739"/>
    <cellStyle name="Vejica 2 3 3 2 2 8 2 2 2" xfId="17227"/>
    <cellStyle name="Vejica 2 3 3 2 2 8 2 3" xfId="14574"/>
    <cellStyle name="Vejica 2 3 3 2 2 8 3" xfId="10014"/>
    <cellStyle name="Vejica 2 3 3 2 2 8 3 2" xfId="16511"/>
    <cellStyle name="Vejica 2 3 3 2 2 8 4" xfId="13862"/>
    <cellStyle name="Vejica 2 3 3 2 2 9" xfId="6152"/>
    <cellStyle name="Vejica 2 3 3 2 2 9 2" xfId="10439"/>
    <cellStyle name="Vejica 2 3 3 2 2 9 2 2" xfId="16927"/>
    <cellStyle name="Vejica 2 3 3 2 2 9 3" xfId="14274"/>
    <cellStyle name="Vejica 2 3 3 2 3" xfId="1880"/>
    <cellStyle name="Vejica 2 3 3 2 4" xfId="1881"/>
    <cellStyle name="Vejica 2 3 3 2 4 2" xfId="3930"/>
    <cellStyle name="Vejica 2 3 3 2 5" xfId="1882"/>
    <cellStyle name="Vejica 2 3 3 2 5 2" xfId="3931"/>
    <cellStyle name="Vejica 2 3 3 2 5 2 2" xfId="6031"/>
    <cellStyle name="Vejica 2 3 3 2 5 2 2 2" xfId="6652"/>
    <cellStyle name="Vejica 2 3 3 2 5 2 2 2 2" xfId="10939"/>
    <cellStyle name="Vejica 2 3 3 2 5 2 2 2 2 2" xfId="17427"/>
    <cellStyle name="Vejica 2 3 3 2 5 2 2 2 3" xfId="14774"/>
    <cellStyle name="Vejica 2 3 3 2 5 2 2 3" xfId="10331"/>
    <cellStyle name="Vejica 2 3 3 2 5 2 2 3 2" xfId="16821"/>
    <cellStyle name="Vejica 2 3 3 2 5 2 2 4" xfId="14169"/>
    <cellStyle name="Vejica 2 3 3 2 5 2 3" xfId="5925"/>
    <cellStyle name="Vejica 2 3 3 2 5 2 3 2" xfId="10225"/>
    <cellStyle name="Vejica 2 3 3 2 5 2 3 2 2" xfId="16715"/>
    <cellStyle name="Vejica 2 3 3 2 5 2 3 3" xfId="14063"/>
    <cellStyle name="Vejica 2 3 3 2 5 2 4" xfId="6348"/>
    <cellStyle name="Vejica 2 3 3 2 5 2 4 2" xfId="10635"/>
    <cellStyle name="Vejica 2 3 3 2 5 2 4 2 2" xfId="17123"/>
    <cellStyle name="Vejica 2 3 3 2 5 2 4 3" xfId="14470"/>
    <cellStyle name="Vejica 2 3 3 2 5 2 5" xfId="6962"/>
    <cellStyle name="Vejica 2 3 3 2 5 2 5 2" xfId="11243"/>
    <cellStyle name="Vejica 2 3 3 2 5 2 5 2 2" xfId="17729"/>
    <cellStyle name="Vejica 2 3 3 2 5 2 5 3" xfId="15076"/>
    <cellStyle name="Vejica 2 3 3 2 5 2 6" xfId="7332"/>
    <cellStyle name="Vejica 2 3 3 2 5 2 6 2" xfId="11606"/>
    <cellStyle name="Vejica 2 3 3 2 5 2 6 2 2" xfId="18085"/>
    <cellStyle name="Vejica 2 3 3 2 5 2 6 3" xfId="15429"/>
    <cellStyle name="Vejica 2 3 3 2 5 2 7" xfId="9071"/>
    <cellStyle name="Vejica 2 3 3 2 5 2 7 2" xfId="16144"/>
    <cellStyle name="Vejica 2 3 3 2 5 2 8" xfId="13759"/>
    <cellStyle name="Vejica 2 3 3 2 5 3" xfId="5813"/>
    <cellStyle name="Vejica 2 3 3 2 5 3 2" xfId="6547"/>
    <cellStyle name="Vejica 2 3 3 2 5 3 2 2" xfId="10834"/>
    <cellStyle name="Vejica 2 3 3 2 5 3 2 2 2" xfId="17322"/>
    <cellStyle name="Vejica 2 3 3 2 5 3 2 3" xfId="14669"/>
    <cellStyle name="Vejica 2 3 3 2 5 3 3" xfId="10111"/>
    <cellStyle name="Vejica 2 3 3 2 5 3 3 2" xfId="16607"/>
    <cellStyle name="Vejica 2 3 3 2 5 3 4" xfId="13958"/>
    <cellStyle name="Vejica 2 3 3 2 5 4" xfId="6247"/>
    <cellStyle name="Vejica 2 3 3 2 5 4 2" xfId="10534"/>
    <cellStyle name="Vejica 2 3 3 2 5 4 2 2" xfId="17022"/>
    <cellStyle name="Vejica 2 3 3 2 5 4 3" xfId="14369"/>
    <cellStyle name="Vejica 2 3 3 2 5 5" xfId="6860"/>
    <cellStyle name="Vejica 2 3 3 2 5 5 2" xfId="11141"/>
    <cellStyle name="Vejica 2 3 3 2 5 5 2 2" xfId="17627"/>
    <cellStyle name="Vejica 2 3 3 2 5 5 3" xfId="14974"/>
    <cellStyle name="Vejica 2 3 3 2 5 6" xfId="7231"/>
    <cellStyle name="Vejica 2 3 3 2 5 6 2" xfId="11505"/>
    <cellStyle name="Vejica 2 3 3 2 5 6 2 2" xfId="17984"/>
    <cellStyle name="Vejica 2 3 3 2 5 6 3" xfId="15328"/>
    <cellStyle name="Vejica 2 3 3 2 5 7" xfId="8254"/>
    <cellStyle name="Vejica 2 3 3 2 5 7 2" xfId="15815"/>
    <cellStyle name="Vejica 2 3 3 2 5 8" xfId="12880"/>
    <cellStyle name="Vejica 2 3 3 2 5 8 2" xfId="18818"/>
    <cellStyle name="Vejica 2 3 3 2 5 9" xfId="13658"/>
    <cellStyle name="Vejica 2 3 3 2 6" xfId="3932"/>
    <cellStyle name="Vejica 2 3 3 2 6 2" xfId="3933"/>
    <cellStyle name="Vejica 2 3 3 2 7" xfId="3934"/>
    <cellStyle name="Vejica 2 3 3 2 8" xfId="3923"/>
    <cellStyle name="Vejica 2 3 3 2 9" xfId="5715"/>
    <cellStyle name="Vejica 2 3 3 2 9 2" xfId="6451"/>
    <cellStyle name="Vejica 2 3 3 2 9 2 2" xfId="10738"/>
    <cellStyle name="Vejica 2 3 3 2 9 2 2 2" xfId="17226"/>
    <cellStyle name="Vejica 2 3 3 2 9 2 3" xfId="14573"/>
    <cellStyle name="Vejica 2 3 3 2 9 3" xfId="10013"/>
    <cellStyle name="Vejica 2 3 3 2 9 3 2" xfId="16510"/>
    <cellStyle name="Vejica 2 3 3 2 9 4" xfId="13861"/>
    <cellStyle name="Vejica 2 3 3 3" xfId="612"/>
    <cellStyle name="Vejica 2 3 3 3 10" xfId="6766"/>
    <cellStyle name="Vejica 2 3 3 3 10 2" xfId="11047"/>
    <cellStyle name="Vejica 2 3 3 3 10 2 2" xfId="17533"/>
    <cellStyle name="Vejica 2 3 3 3 10 3" xfId="14880"/>
    <cellStyle name="Vejica 2 3 3 3 11" xfId="7137"/>
    <cellStyle name="Vejica 2 3 3 3 11 2" xfId="11411"/>
    <cellStyle name="Vejica 2 3 3 3 11 2 2" xfId="17890"/>
    <cellStyle name="Vejica 2 3 3 3 11 3" xfId="15234"/>
    <cellStyle name="Vejica 2 3 3 3 12" xfId="7831"/>
    <cellStyle name="Vejica 2 3 3 3 12 2" xfId="15601"/>
    <cellStyle name="Vejica 2 3 3 3 13" xfId="12639"/>
    <cellStyle name="Vejica 2 3 3 3 13 2" xfId="18578"/>
    <cellStyle name="Vejica 2 3 3 3 14" xfId="13557"/>
    <cellStyle name="Vejica 2 3 3 3 2" xfId="1883"/>
    <cellStyle name="Vejica 2 3 3 3 3" xfId="1884"/>
    <cellStyle name="Vejica 2 3 3 3 3 2" xfId="3936"/>
    <cellStyle name="Vejica 2 3 3 3 4" xfId="1885"/>
    <cellStyle name="Vejica 2 3 3 3 4 2" xfId="3937"/>
    <cellStyle name="Vejica 2 3 3 3 4 2 2" xfId="6032"/>
    <cellStyle name="Vejica 2 3 3 3 4 2 2 2" xfId="6653"/>
    <cellStyle name="Vejica 2 3 3 3 4 2 2 2 2" xfId="10940"/>
    <cellStyle name="Vejica 2 3 3 3 4 2 2 2 2 2" xfId="17428"/>
    <cellStyle name="Vejica 2 3 3 3 4 2 2 2 3" xfId="14775"/>
    <cellStyle name="Vejica 2 3 3 3 4 2 2 3" xfId="10332"/>
    <cellStyle name="Vejica 2 3 3 3 4 2 2 3 2" xfId="16822"/>
    <cellStyle name="Vejica 2 3 3 3 4 2 2 4" xfId="14170"/>
    <cellStyle name="Vejica 2 3 3 3 4 2 3" xfId="5926"/>
    <cellStyle name="Vejica 2 3 3 3 4 2 3 2" xfId="10226"/>
    <cellStyle name="Vejica 2 3 3 3 4 2 3 2 2" xfId="16716"/>
    <cellStyle name="Vejica 2 3 3 3 4 2 3 3" xfId="14064"/>
    <cellStyle name="Vejica 2 3 3 3 4 2 4" xfId="6349"/>
    <cellStyle name="Vejica 2 3 3 3 4 2 4 2" xfId="10636"/>
    <cellStyle name="Vejica 2 3 3 3 4 2 4 2 2" xfId="17124"/>
    <cellStyle name="Vejica 2 3 3 3 4 2 4 3" xfId="14471"/>
    <cellStyle name="Vejica 2 3 3 3 4 2 5" xfId="6963"/>
    <cellStyle name="Vejica 2 3 3 3 4 2 5 2" xfId="11244"/>
    <cellStyle name="Vejica 2 3 3 3 4 2 5 2 2" xfId="17730"/>
    <cellStyle name="Vejica 2 3 3 3 4 2 5 3" xfId="15077"/>
    <cellStyle name="Vejica 2 3 3 3 4 2 6" xfId="7333"/>
    <cellStyle name="Vejica 2 3 3 3 4 2 6 2" xfId="11607"/>
    <cellStyle name="Vejica 2 3 3 3 4 2 6 2 2" xfId="18086"/>
    <cellStyle name="Vejica 2 3 3 3 4 2 6 3" xfId="15430"/>
    <cellStyle name="Vejica 2 3 3 3 4 2 7" xfId="9072"/>
    <cellStyle name="Vejica 2 3 3 3 4 2 7 2" xfId="16145"/>
    <cellStyle name="Vejica 2 3 3 3 4 2 8" xfId="13760"/>
    <cellStyle name="Vejica 2 3 3 3 4 3" xfId="5814"/>
    <cellStyle name="Vejica 2 3 3 3 4 3 2" xfId="6548"/>
    <cellStyle name="Vejica 2 3 3 3 4 3 2 2" xfId="10835"/>
    <cellStyle name="Vejica 2 3 3 3 4 3 2 2 2" xfId="17323"/>
    <cellStyle name="Vejica 2 3 3 3 4 3 2 3" xfId="14670"/>
    <cellStyle name="Vejica 2 3 3 3 4 3 3" xfId="10112"/>
    <cellStyle name="Vejica 2 3 3 3 4 3 3 2" xfId="16608"/>
    <cellStyle name="Vejica 2 3 3 3 4 3 4" xfId="13959"/>
    <cellStyle name="Vejica 2 3 3 3 4 4" xfId="6248"/>
    <cellStyle name="Vejica 2 3 3 3 4 4 2" xfId="10535"/>
    <cellStyle name="Vejica 2 3 3 3 4 4 2 2" xfId="17023"/>
    <cellStyle name="Vejica 2 3 3 3 4 4 3" xfId="14370"/>
    <cellStyle name="Vejica 2 3 3 3 4 5" xfId="6861"/>
    <cellStyle name="Vejica 2 3 3 3 4 5 2" xfId="11142"/>
    <cellStyle name="Vejica 2 3 3 3 4 5 2 2" xfId="17628"/>
    <cellStyle name="Vejica 2 3 3 3 4 5 3" xfId="14975"/>
    <cellStyle name="Vejica 2 3 3 3 4 6" xfId="7232"/>
    <cellStyle name="Vejica 2 3 3 3 4 6 2" xfId="11506"/>
    <cellStyle name="Vejica 2 3 3 3 4 6 2 2" xfId="17985"/>
    <cellStyle name="Vejica 2 3 3 3 4 6 3" xfId="15329"/>
    <cellStyle name="Vejica 2 3 3 3 4 7" xfId="8255"/>
    <cellStyle name="Vejica 2 3 3 3 4 7 2" xfId="15816"/>
    <cellStyle name="Vejica 2 3 3 3 4 8" xfId="12881"/>
    <cellStyle name="Vejica 2 3 3 3 4 8 2" xfId="18819"/>
    <cellStyle name="Vejica 2 3 3 3 4 9" xfId="13659"/>
    <cellStyle name="Vejica 2 3 3 3 5" xfId="3938"/>
    <cellStyle name="Vejica 2 3 3 3 5 2" xfId="3939"/>
    <cellStyle name="Vejica 2 3 3 3 6" xfId="3940"/>
    <cellStyle name="Vejica 2 3 3 3 7" xfId="3935"/>
    <cellStyle name="Vejica 2 3 3 3 8" xfId="5717"/>
    <cellStyle name="Vejica 2 3 3 3 8 2" xfId="6453"/>
    <cellStyle name="Vejica 2 3 3 3 8 2 2" xfId="10740"/>
    <cellStyle name="Vejica 2 3 3 3 8 2 2 2" xfId="17228"/>
    <cellStyle name="Vejica 2 3 3 3 8 2 3" xfId="14575"/>
    <cellStyle name="Vejica 2 3 3 3 8 3" xfId="10015"/>
    <cellStyle name="Vejica 2 3 3 3 8 3 2" xfId="16512"/>
    <cellStyle name="Vejica 2 3 3 3 8 4" xfId="13863"/>
    <cellStyle name="Vejica 2 3 3 3 9" xfId="6153"/>
    <cellStyle name="Vejica 2 3 3 3 9 2" xfId="10440"/>
    <cellStyle name="Vejica 2 3 3 3 9 2 2" xfId="16928"/>
    <cellStyle name="Vejica 2 3 3 3 9 3" xfId="14275"/>
    <cellStyle name="Vejica 2 3 3 4" xfId="1886"/>
    <cellStyle name="Vejica 2 3 3 5" xfId="1887"/>
    <cellStyle name="Vejica 2 3 3 5 2" xfId="3941"/>
    <cellStyle name="Vejica 2 3 3 6" xfId="1888"/>
    <cellStyle name="Vejica 2 3 3 6 2" xfId="3942"/>
    <cellStyle name="Vejica 2 3 3 6 2 2" xfId="6033"/>
    <cellStyle name="Vejica 2 3 3 6 2 2 2" xfId="6654"/>
    <cellStyle name="Vejica 2 3 3 6 2 2 2 2" xfId="10941"/>
    <cellStyle name="Vejica 2 3 3 6 2 2 2 2 2" xfId="17429"/>
    <cellStyle name="Vejica 2 3 3 6 2 2 2 3" xfId="14776"/>
    <cellStyle name="Vejica 2 3 3 6 2 2 3" xfId="10333"/>
    <cellStyle name="Vejica 2 3 3 6 2 2 3 2" xfId="16823"/>
    <cellStyle name="Vejica 2 3 3 6 2 2 4" xfId="14171"/>
    <cellStyle name="Vejica 2 3 3 6 2 3" xfId="5927"/>
    <cellStyle name="Vejica 2 3 3 6 2 3 2" xfId="10227"/>
    <cellStyle name="Vejica 2 3 3 6 2 3 2 2" xfId="16717"/>
    <cellStyle name="Vejica 2 3 3 6 2 3 3" xfId="14065"/>
    <cellStyle name="Vejica 2 3 3 6 2 4" xfId="6350"/>
    <cellStyle name="Vejica 2 3 3 6 2 4 2" xfId="10637"/>
    <cellStyle name="Vejica 2 3 3 6 2 4 2 2" xfId="17125"/>
    <cellStyle name="Vejica 2 3 3 6 2 4 3" xfId="14472"/>
    <cellStyle name="Vejica 2 3 3 6 2 5" xfId="6964"/>
    <cellStyle name="Vejica 2 3 3 6 2 5 2" xfId="11245"/>
    <cellStyle name="Vejica 2 3 3 6 2 5 2 2" xfId="17731"/>
    <cellStyle name="Vejica 2 3 3 6 2 5 3" xfId="15078"/>
    <cellStyle name="Vejica 2 3 3 6 2 6" xfId="7334"/>
    <cellStyle name="Vejica 2 3 3 6 2 6 2" xfId="11608"/>
    <cellStyle name="Vejica 2 3 3 6 2 6 2 2" xfId="18087"/>
    <cellStyle name="Vejica 2 3 3 6 2 6 3" xfId="15431"/>
    <cellStyle name="Vejica 2 3 3 6 2 7" xfId="9073"/>
    <cellStyle name="Vejica 2 3 3 6 2 7 2" xfId="16146"/>
    <cellStyle name="Vejica 2 3 3 6 2 8" xfId="13761"/>
    <cellStyle name="Vejica 2 3 3 6 3" xfId="5815"/>
    <cellStyle name="Vejica 2 3 3 6 3 2" xfId="6549"/>
    <cellStyle name="Vejica 2 3 3 6 3 2 2" xfId="10836"/>
    <cellStyle name="Vejica 2 3 3 6 3 2 2 2" xfId="17324"/>
    <cellStyle name="Vejica 2 3 3 6 3 2 3" xfId="14671"/>
    <cellStyle name="Vejica 2 3 3 6 3 3" xfId="10113"/>
    <cellStyle name="Vejica 2 3 3 6 3 3 2" xfId="16609"/>
    <cellStyle name="Vejica 2 3 3 6 3 4" xfId="13960"/>
    <cellStyle name="Vejica 2 3 3 6 4" xfId="6249"/>
    <cellStyle name="Vejica 2 3 3 6 4 2" xfId="10536"/>
    <cellStyle name="Vejica 2 3 3 6 4 2 2" xfId="17024"/>
    <cellStyle name="Vejica 2 3 3 6 4 3" xfId="14371"/>
    <cellStyle name="Vejica 2 3 3 6 5" xfId="6862"/>
    <cellStyle name="Vejica 2 3 3 6 5 2" xfId="11143"/>
    <cellStyle name="Vejica 2 3 3 6 5 2 2" xfId="17629"/>
    <cellStyle name="Vejica 2 3 3 6 5 3" xfId="14976"/>
    <cellStyle name="Vejica 2 3 3 6 6" xfId="7233"/>
    <cellStyle name="Vejica 2 3 3 6 6 2" xfId="11507"/>
    <cellStyle name="Vejica 2 3 3 6 6 2 2" xfId="17986"/>
    <cellStyle name="Vejica 2 3 3 6 6 3" xfId="15330"/>
    <cellStyle name="Vejica 2 3 3 6 7" xfId="8256"/>
    <cellStyle name="Vejica 2 3 3 6 7 2" xfId="15817"/>
    <cellStyle name="Vejica 2 3 3 6 8" xfId="12882"/>
    <cellStyle name="Vejica 2 3 3 6 8 2" xfId="18820"/>
    <cellStyle name="Vejica 2 3 3 6 9" xfId="13660"/>
    <cellStyle name="Vejica 2 3 3 7" xfId="3943"/>
    <cellStyle name="Vejica 2 3 3 7 2" xfId="3944"/>
    <cellStyle name="Vejica 2 3 3 8" xfId="3945"/>
    <cellStyle name="Vejica 2 3 3 9" xfId="3922"/>
    <cellStyle name="Vejica 2 3 4" xfId="613"/>
    <cellStyle name="Vejica 2 3 4 10" xfId="5718"/>
    <cellStyle name="Vejica 2 3 4 10 2" xfId="6454"/>
    <cellStyle name="Vejica 2 3 4 10 2 2" xfId="10741"/>
    <cellStyle name="Vejica 2 3 4 10 2 2 2" xfId="17229"/>
    <cellStyle name="Vejica 2 3 4 10 2 3" xfId="14576"/>
    <cellStyle name="Vejica 2 3 4 10 3" xfId="10016"/>
    <cellStyle name="Vejica 2 3 4 10 3 2" xfId="16513"/>
    <cellStyle name="Vejica 2 3 4 10 4" xfId="13864"/>
    <cellStyle name="Vejica 2 3 4 11" xfId="6154"/>
    <cellStyle name="Vejica 2 3 4 11 2" xfId="10441"/>
    <cellStyle name="Vejica 2 3 4 11 2 2" xfId="16929"/>
    <cellStyle name="Vejica 2 3 4 11 3" xfId="14276"/>
    <cellStyle name="Vejica 2 3 4 12" xfId="6767"/>
    <cellStyle name="Vejica 2 3 4 12 2" xfId="11048"/>
    <cellStyle name="Vejica 2 3 4 12 2 2" xfId="17534"/>
    <cellStyle name="Vejica 2 3 4 12 3" xfId="14881"/>
    <cellStyle name="Vejica 2 3 4 13" xfId="7073"/>
    <cellStyle name="Vejica 2 3 4 13 2" xfId="11347"/>
    <cellStyle name="Vejica 2 3 4 13 2 2" xfId="17826"/>
    <cellStyle name="Vejica 2 3 4 13 3" xfId="15170"/>
    <cellStyle name="Vejica 2 3 4 14" xfId="7138"/>
    <cellStyle name="Vejica 2 3 4 14 2" xfId="11412"/>
    <cellStyle name="Vejica 2 3 4 14 2 2" xfId="17891"/>
    <cellStyle name="Vejica 2 3 4 14 3" xfId="15235"/>
    <cellStyle name="Vejica 2 3 4 15" xfId="7832"/>
    <cellStyle name="Vejica 2 3 4 15 2" xfId="15602"/>
    <cellStyle name="Vejica 2 3 4 16" xfId="12640"/>
    <cellStyle name="Vejica 2 3 4 16 2" xfId="18579"/>
    <cellStyle name="Vejica 2 3 4 17" xfId="13558"/>
    <cellStyle name="Vejica 2 3 4 2" xfId="614"/>
    <cellStyle name="Vejica 2 3 4 2 10" xfId="6155"/>
    <cellStyle name="Vejica 2 3 4 2 10 2" xfId="10442"/>
    <cellStyle name="Vejica 2 3 4 2 10 2 2" xfId="16930"/>
    <cellStyle name="Vejica 2 3 4 2 10 3" xfId="14277"/>
    <cellStyle name="Vejica 2 3 4 2 11" xfId="6768"/>
    <cellStyle name="Vejica 2 3 4 2 11 2" xfId="11049"/>
    <cellStyle name="Vejica 2 3 4 2 11 2 2" xfId="17535"/>
    <cellStyle name="Vejica 2 3 4 2 11 3" xfId="14882"/>
    <cellStyle name="Vejica 2 3 4 2 12" xfId="7074"/>
    <cellStyle name="Vejica 2 3 4 2 12 2" xfId="11348"/>
    <cellStyle name="Vejica 2 3 4 2 12 2 2" xfId="17827"/>
    <cellStyle name="Vejica 2 3 4 2 12 3" xfId="15171"/>
    <cellStyle name="Vejica 2 3 4 2 13" xfId="7139"/>
    <cellStyle name="Vejica 2 3 4 2 13 2" xfId="11413"/>
    <cellStyle name="Vejica 2 3 4 2 13 2 2" xfId="17892"/>
    <cellStyle name="Vejica 2 3 4 2 13 3" xfId="15236"/>
    <cellStyle name="Vejica 2 3 4 2 14" xfId="7833"/>
    <cellStyle name="Vejica 2 3 4 2 14 2" xfId="15603"/>
    <cellStyle name="Vejica 2 3 4 2 15" xfId="12641"/>
    <cellStyle name="Vejica 2 3 4 2 15 2" xfId="18580"/>
    <cellStyle name="Vejica 2 3 4 2 16" xfId="13559"/>
    <cellStyle name="Vejica 2 3 4 2 2" xfId="615"/>
    <cellStyle name="Vejica 2 3 4 2 2 10" xfId="6769"/>
    <cellStyle name="Vejica 2 3 4 2 2 10 2" xfId="11050"/>
    <cellStyle name="Vejica 2 3 4 2 2 10 2 2" xfId="17536"/>
    <cellStyle name="Vejica 2 3 4 2 2 10 3" xfId="14883"/>
    <cellStyle name="Vejica 2 3 4 2 2 11" xfId="7140"/>
    <cellStyle name="Vejica 2 3 4 2 2 11 2" xfId="11414"/>
    <cellStyle name="Vejica 2 3 4 2 2 11 2 2" xfId="17893"/>
    <cellStyle name="Vejica 2 3 4 2 2 11 3" xfId="15237"/>
    <cellStyle name="Vejica 2 3 4 2 2 12" xfId="7834"/>
    <cellStyle name="Vejica 2 3 4 2 2 12 2" xfId="15604"/>
    <cellStyle name="Vejica 2 3 4 2 2 13" xfId="12642"/>
    <cellStyle name="Vejica 2 3 4 2 2 13 2" xfId="18581"/>
    <cellStyle name="Vejica 2 3 4 2 2 14" xfId="13560"/>
    <cellStyle name="Vejica 2 3 4 2 2 2" xfId="1889"/>
    <cellStyle name="Vejica 2 3 4 2 2 3" xfId="1890"/>
    <cellStyle name="Vejica 2 3 4 2 2 3 2" xfId="3949"/>
    <cellStyle name="Vejica 2 3 4 2 2 4" xfId="1891"/>
    <cellStyle name="Vejica 2 3 4 2 2 4 2" xfId="3950"/>
    <cellStyle name="Vejica 2 3 4 2 2 4 2 2" xfId="6034"/>
    <cellStyle name="Vejica 2 3 4 2 2 4 2 2 2" xfId="6655"/>
    <cellStyle name="Vejica 2 3 4 2 2 4 2 2 2 2" xfId="10942"/>
    <cellStyle name="Vejica 2 3 4 2 2 4 2 2 2 2 2" xfId="17430"/>
    <cellStyle name="Vejica 2 3 4 2 2 4 2 2 2 3" xfId="14777"/>
    <cellStyle name="Vejica 2 3 4 2 2 4 2 2 3" xfId="10334"/>
    <cellStyle name="Vejica 2 3 4 2 2 4 2 2 3 2" xfId="16824"/>
    <cellStyle name="Vejica 2 3 4 2 2 4 2 2 4" xfId="14172"/>
    <cellStyle name="Vejica 2 3 4 2 2 4 2 3" xfId="5928"/>
    <cellStyle name="Vejica 2 3 4 2 2 4 2 3 2" xfId="10228"/>
    <cellStyle name="Vejica 2 3 4 2 2 4 2 3 2 2" xfId="16718"/>
    <cellStyle name="Vejica 2 3 4 2 2 4 2 3 3" xfId="14066"/>
    <cellStyle name="Vejica 2 3 4 2 2 4 2 4" xfId="6351"/>
    <cellStyle name="Vejica 2 3 4 2 2 4 2 4 2" xfId="10638"/>
    <cellStyle name="Vejica 2 3 4 2 2 4 2 4 2 2" xfId="17126"/>
    <cellStyle name="Vejica 2 3 4 2 2 4 2 4 3" xfId="14473"/>
    <cellStyle name="Vejica 2 3 4 2 2 4 2 5" xfId="6965"/>
    <cellStyle name="Vejica 2 3 4 2 2 4 2 5 2" xfId="11246"/>
    <cellStyle name="Vejica 2 3 4 2 2 4 2 5 2 2" xfId="17732"/>
    <cellStyle name="Vejica 2 3 4 2 2 4 2 5 3" xfId="15079"/>
    <cellStyle name="Vejica 2 3 4 2 2 4 2 6" xfId="7335"/>
    <cellStyle name="Vejica 2 3 4 2 2 4 2 6 2" xfId="11609"/>
    <cellStyle name="Vejica 2 3 4 2 2 4 2 6 2 2" xfId="18088"/>
    <cellStyle name="Vejica 2 3 4 2 2 4 2 6 3" xfId="15432"/>
    <cellStyle name="Vejica 2 3 4 2 2 4 2 7" xfId="9074"/>
    <cellStyle name="Vejica 2 3 4 2 2 4 2 7 2" xfId="16147"/>
    <cellStyle name="Vejica 2 3 4 2 2 4 2 8" xfId="13762"/>
    <cellStyle name="Vejica 2 3 4 2 2 4 3" xfId="5816"/>
    <cellStyle name="Vejica 2 3 4 2 2 4 3 2" xfId="6550"/>
    <cellStyle name="Vejica 2 3 4 2 2 4 3 2 2" xfId="10837"/>
    <cellStyle name="Vejica 2 3 4 2 2 4 3 2 2 2" xfId="17325"/>
    <cellStyle name="Vejica 2 3 4 2 2 4 3 2 3" xfId="14672"/>
    <cellStyle name="Vejica 2 3 4 2 2 4 3 3" xfId="10114"/>
    <cellStyle name="Vejica 2 3 4 2 2 4 3 3 2" xfId="16610"/>
    <cellStyle name="Vejica 2 3 4 2 2 4 3 4" xfId="13961"/>
    <cellStyle name="Vejica 2 3 4 2 2 4 4" xfId="6250"/>
    <cellStyle name="Vejica 2 3 4 2 2 4 4 2" xfId="10537"/>
    <cellStyle name="Vejica 2 3 4 2 2 4 4 2 2" xfId="17025"/>
    <cellStyle name="Vejica 2 3 4 2 2 4 4 3" xfId="14372"/>
    <cellStyle name="Vejica 2 3 4 2 2 4 5" xfId="6863"/>
    <cellStyle name="Vejica 2 3 4 2 2 4 5 2" xfId="11144"/>
    <cellStyle name="Vejica 2 3 4 2 2 4 5 2 2" xfId="17630"/>
    <cellStyle name="Vejica 2 3 4 2 2 4 5 3" xfId="14977"/>
    <cellStyle name="Vejica 2 3 4 2 2 4 6" xfId="7234"/>
    <cellStyle name="Vejica 2 3 4 2 2 4 6 2" xfId="11508"/>
    <cellStyle name="Vejica 2 3 4 2 2 4 6 2 2" xfId="17987"/>
    <cellStyle name="Vejica 2 3 4 2 2 4 6 3" xfId="15331"/>
    <cellStyle name="Vejica 2 3 4 2 2 4 7" xfId="8257"/>
    <cellStyle name="Vejica 2 3 4 2 2 4 7 2" xfId="15818"/>
    <cellStyle name="Vejica 2 3 4 2 2 4 8" xfId="12883"/>
    <cellStyle name="Vejica 2 3 4 2 2 4 8 2" xfId="18821"/>
    <cellStyle name="Vejica 2 3 4 2 2 4 9" xfId="13661"/>
    <cellStyle name="Vejica 2 3 4 2 2 5" xfId="3951"/>
    <cellStyle name="Vejica 2 3 4 2 2 5 2" xfId="3952"/>
    <cellStyle name="Vejica 2 3 4 2 2 6" xfId="3953"/>
    <cellStyle name="Vejica 2 3 4 2 2 7" xfId="3948"/>
    <cellStyle name="Vejica 2 3 4 2 2 8" xfId="5720"/>
    <cellStyle name="Vejica 2 3 4 2 2 8 2" xfId="6456"/>
    <cellStyle name="Vejica 2 3 4 2 2 8 2 2" xfId="10743"/>
    <cellStyle name="Vejica 2 3 4 2 2 8 2 2 2" xfId="17231"/>
    <cellStyle name="Vejica 2 3 4 2 2 8 2 3" xfId="14578"/>
    <cellStyle name="Vejica 2 3 4 2 2 8 3" xfId="10018"/>
    <cellStyle name="Vejica 2 3 4 2 2 8 3 2" xfId="16515"/>
    <cellStyle name="Vejica 2 3 4 2 2 8 4" xfId="13866"/>
    <cellStyle name="Vejica 2 3 4 2 2 9" xfId="6156"/>
    <cellStyle name="Vejica 2 3 4 2 2 9 2" xfId="10443"/>
    <cellStyle name="Vejica 2 3 4 2 2 9 2 2" xfId="16931"/>
    <cellStyle name="Vejica 2 3 4 2 2 9 3" xfId="14278"/>
    <cellStyle name="Vejica 2 3 4 2 3" xfId="1892"/>
    <cellStyle name="Vejica 2 3 4 2 4" xfId="1893"/>
    <cellStyle name="Vejica 2 3 4 2 4 2" xfId="3954"/>
    <cellStyle name="Vejica 2 3 4 2 5" xfId="1894"/>
    <cellStyle name="Vejica 2 3 4 2 5 2" xfId="3955"/>
    <cellStyle name="Vejica 2 3 4 2 5 2 2" xfId="6035"/>
    <cellStyle name="Vejica 2 3 4 2 5 2 2 2" xfId="6656"/>
    <cellStyle name="Vejica 2 3 4 2 5 2 2 2 2" xfId="10943"/>
    <cellStyle name="Vejica 2 3 4 2 5 2 2 2 2 2" xfId="17431"/>
    <cellStyle name="Vejica 2 3 4 2 5 2 2 2 3" xfId="14778"/>
    <cellStyle name="Vejica 2 3 4 2 5 2 2 3" xfId="10335"/>
    <cellStyle name="Vejica 2 3 4 2 5 2 2 3 2" xfId="16825"/>
    <cellStyle name="Vejica 2 3 4 2 5 2 2 4" xfId="14173"/>
    <cellStyle name="Vejica 2 3 4 2 5 2 3" xfId="5929"/>
    <cellStyle name="Vejica 2 3 4 2 5 2 3 2" xfId="10229"/>
    <cellStyle name="Vejica 2 3 4 2 5 2 3 2 2" xfId="16719"/>
    <cellStyle name="Vejica 2 3 4 2 5 2 3 3" xfId="14067"/>
    <cellStyle name="Vejica 2 3 4 2 5 2 4" xfId="6352"/>
    <cellStyle name="Vejica 2 3 4 2 5 2 4 2" xfId="10639"/>
    <cellStyle name="Vejica 2 3 4 2 5 2 4 2 2" xfId="17127"/>
    <cellStyle name="Vejica 2 3 4 2 5 2 4 3" xfId="14474"/>
    <cellStyle name="Vejica 2 3 4 2 5 2 5" xfId="6966"/>
    <cellStyle name="Vejica 2 3 4 2 5 2 5 2" xfId="11247"/>
    <cellStyle name="Vejica 2 3 4 2 5 2 5 2 2" xfId="17733"/>
    <cellStyle name="Vejica 2 3 4 2 5 2 5 3" xfId="15080"/>
    <cellStyle name="Vejica 2 3 4 2 5 2 6" xfId="7336"/>
    <cellStyle name="Vejica 2 3 4 2 5 2 6 2" xfId="11610"/>
    <cellStyle name="Vejica 2 3 4 2 5 2 6 2 2" xfId="18089"/>
    <cellStyle name="Vejica 2 3 4 2 5 2 6 3" xfId="15433"/>
    <cellStyle name="Vejica 2 3 4 2 5 2 7" xfId="9075"/>
    <cellStyle name="Vejica 2 3 4 2 5 2 7 2" xfId="16148"/>
    <cellStyle name="Vejica 2 3 4 2 5 2 8" xfId="13763"/>
    <cellStyle name="Vejica 2 3 4 2 5 3" xfId="5817"/>
    <cellStyle name="Vejica 2 3 4 2 5 3 2" xfId="6551"/>
    <cellStyle name="Vejica 2 3 4 2 5 3 2 2" xfId="10838"/>
    <cellStyle name="Vejica 2 3 4 2 5 3 2 2 2" xfId="17326"/>
    <cellStyle name="Vejica 2 3 4 2 5 3 2 3" xfId="14673"/>
    <cellStyle name="Vejica 2 3 4 2 5 3 3" xfId="10115"/>
    <cellStyle name="Vejica 2 3 4 2 5 3 3 2" xfId="16611"/>
    <cellStyle name="Vejica 2 3 4 2 5 3 4" xfId="13962"/>
    <cellStyle name="Vejica 2 3 4 2 5 4" xfId="6251"/>
    <cellStyle name="Vejica 2 3 4 2 5 4 2" xfId="10538"/>
    <cellStyle name="Vejica 2 3 4 2 5 4 2 2" xfId="17026"/>
    <cellStyle name="Vejica 2 3 4 2 5 4 3" xfId="14373"/>
    <cellStyle name="Vejica 2 3 4 2 5 5" xfId="6864"/>
    <cellStyle name="Vejica 2 3 4 2 5 5 2" xfId="11145"/>
    <cellStyle name="Vejica 2 3 4 2 5 5 2 2" xfId="17631"/>
    <cellStyle name="Vejica 2 3 4 2 5 5 3" xfId="14978"/>
    <cellStyle name="Vejica 2 3 4 2 5 6" xfId="7235"/>
    <cellStyle name="Vejica 2 3 4 2 5 6 2" xfId="11509"/>
    <cellStyle name="Vejica 2 3 4 2 5 6 2 2" xfId="17988"/>
    <cellStyle name="Vejica 2 3 4 2 5 6 3" xfId="15332"/>
    <cellStyle name="Vejica 2 3 4 2 5 7" xfId="8258"/>
    <cellStyle name="Vejica 2 3 4 2 5 7 2" xfId="15819"/>
    <cellStyle name="Vejica 2 3 4 2 5 8" xfId="12884"/>
    <cellStyle name="Vejica 2 3 4 2 5 8 2" xfId="18822"/>
    <cellStyle name="Vejica 2 3 4 2 5 9" xfId="13662"/>
    <cellStyle name="Vejica 2 3 4 2 6" xfId="3956"/>
    <cellStyle name="Vejica 2 3 4 2 6 2" xfId="3957"/>
    <cellStyle name="Vejica 2 3 4 2 7" xfId="3958"/>
    <cellStyle name="Vejica 2 3 4 2 8" xfId="3947"/>
    <cellStyle name="Vejica 2 3 4 2 9" xfId="5719"/>
    <cellStyle name="Vejica 2 3 4 2 9 2" xfId="6455"/>
    <cellStyle name="Vejica 2 3 4 2 9 2 2" xfId="10742"/>
    <cellStyle name="Vejica 2 3 4 2 9 2 2 2" xfId="17230"/>
    <cellStyle name="Vejica 2 3 4 2 9 2 3" xfId="14577"/>
    <cellStyle name="Vejica 2 3 4 2 9 3" xfId="10017"/>
    <cellStyle name="Vejica 2 3 4 2 9 3 2" xfId="16514"/>
    <cellStyle name="Vejica 2 3 4 2 9 4" xfId="13865"/>
    <cellStyle name="Vejica 2 3 4 3" xfId="616"/>
    <cellStyle name="Vejica 2 3 4 3 10" xfId="6770"/>
    <cellStyle name="Vejica 2 3 4 3 10 2" xfId="11051"/>
    <cellStyle name="Vejica 2 3 4 3 10 2 2" xfId="17537"/>
    <cellStyle name="Vejica 2 3 4 3 10 3" xfId="14884"/>
    <cellStyle name="Vejica 2 3 4 3 11" xfId="7141"/>
    <cellStyle name="Vejica 2 3 4 3 11 2" xfId="11415"/>
    <cellStyle name="Vejica 2 3 4 3 11 2 2" xfId="17894"/>
    <cellStyle name="Vejica 2 3 4 3 11 3" xfId="15238"/>
    <cellStyle name="Vejica 2 3 4 3 12" xfId="7835"/>
    <cellStyle name="Vejica 2 3 4 3 12 2" xfId="15605"/>
    <cellStyle name="Vejica 2 3 4 3 13" xfId="12643"/>
    <cellStyle name="Vejica 2 3 4 3 13 2" xfId="18582"/>
    <cellStyle name="Vejica 2 3 4 3 14" xfId="13561"/>
    <cellStyle name="Vejica 2 3 4 3 2" xfId="1895"/>
    <cellStyle name="Vejica 2 3 4 3 3" xfId="1896"/>
    <cellStyle name="Vejica 2 3 4 3 3 2" xfId="3960"/>
    <cellStyle name="Vejica 2 3 4 3 4" xfId="1897"/>
    <cellStyle name="Vejica 2 3 4 3 4 2" xfId="3961"/>
    <cellStyle name="Vejica 2 3 4 3 4 2 2" xfId="6036"/>
    <cellStyle name="Vejica 2 3 4 3 4 2 2 2" xfId="6657"/>
    <cellStyle name="Vejica 2 3 4 3 4 2 2 2 2" xfId="10944"/>
    <cellStyle name="Vejica 2 3 4 3 4 2 2 2 2 2" xfId="17432"/>
    <cellStyle name="Vejica 2 3 4 3 4 2 2 2 3" xfId="14779"/>
    <cellStyle name="Vejica 2 3 4 3 4 2 2 3" xfId="10336"/>
    <cellStyle name="Vejica 2 3 4 3 4 2 2 3 2" xfId="16826"/>
    <cellStyle name="Vejica 2 3 4 3 4 2 2 4" xfId="14174"/>
    <cellStyle name="Vejica 2 3 4 3 4 2 3" xfId="5930"/>
    <cellStyle name="Vejica 2 3 4 3 4 2 3 2" xfId="10230"/>
    <cellStyle name="Vejica 2 3 4 3 4 2 3 2 2" xfId="16720"/>
    <cellStyle name="Vejica 2 3 4 3 4 2 3 3" xfId="14068"/>
    <cellStyle name="Vejica 2 3 4 3 4 2 4" xfId="6353"/>
    <cellStyle name="Vejica 2 3 4 3 4 2 4 2" xfId="10640"/>
    <cellStyle name="Vejica 2 3 4 3 4 2 4 2 2" xfId="17128"/>
    <cellStyle name="Vejica 2 3 4 3 4 2 4 3" xfId="14475"/>
    <cellStyle name="Vejica 2 3 4 3 4 2 5" xfId="6967"/>
    <cellStyle name="Vejica 2 3 4 3 4 2 5 2" xfId="11248"/>
    <cellStyle name="Vejica 2 3 4 3 4 2 5 2 2" xfId="17734"/>
    <cellStyle name="Vejica 2 3 4 3 4 2 5 3" xfId="15081"/>
    <cellStyle name="Vejica 2 3 4 3 4 2 6" xfId="7337"/>
    <cellStyle name="Vejica 2 3 4 3 4 2 6 2" xfId="11611"/>
    <cellStyle name="Vejica 2 3 4 3 4 2 6 2 2" xfId="18090"/>
    <cellStyle name="Vejica 2 3 4 3 4 2 6 3" xfId="15434"/>
    <cellStyle name="Vejica 2 3 4 3 4 2 7" xfId="9076"/>
    <cellStyle name="Vejica 2 3 4 3 4 2 7 2" xfId="16149"/>
    <cellStyle name="Vejica 2 3 4 3 4 2 8" xfId="13764"/>
    <cellStyle name="Vejica 2 3 4 3 4 3" xfId="5818"/>
    <cellStyle name="Vejica 2 3 4 3 4 3 2" xfId="6552"/>
    <cellStyle name="Vejica 2 3 4 3 4 3 2 2" xfId="10839"/>
    <cellStyle name="Vejica 2 3 4 3 4 3 2 2 2" xfId="17327"/>
    <cellStyle name="Vejica 2 3 4 3 4 3 2 3" xfId="14674"/>
    <cellStyle name="Vejica 2 3 4 3 4 3 3" xfId="10116"/>
    <cellStyle name="Vejica 2 3 4 3 4 3 3 2" xfId="16612"/>
    <cellStyle name="Vejica 2 3 4 3 4 3 4" xfId="13963"/>
    <cellStyle name="Vejica 2 3 4 3 4 4" xfId="6252"/>
    <cellStyle name="Vejica 2 3 4 3 4 4 2" xfId="10539"/>
    <cellStyle name="Vejica 2 3 4 3 4 4 2 2" xfId="17027"/>
    <cellStyle name="Vejica 2 3 4 3 4 4 3" xfId="14374"/>
    <cellStyle name="Vejica 2 3 4 3 4 5" xfId="6865"/>
    <cellStyle name="Vejica 2 3 4 3 4 5 2" xfId="11146"/>
    <cellStyle name="Vejica 2 3 4 3 4 5 2 2" xfId="17632"/>
    <cellStyle name="Vejica 2 3 4 3 4 5 3" xfId="14979"/>
    <cellStyle name="Vejica 2 3 4 3 4 6" xfId="7236"/>
    <cellStyle name="Vejica 2 3 4 3 4 6 2" xfId="11510"/>
    <cellStyle name="Vejica 2 3 4 3 4 6 2 2" xfId="17989"/>
    <cellStyle name="Vejica 2 3 4 3 4 6 3" xfId="15333"/>
    <cellStyle name="Vejica 2 3 4 3 4 7" xfId="8259"/>
    <cellStyle name="Vejica 2 3 4 3 4 7 2" xfId="15820"/>
    <cellStyle name="Vejica 2 3 4 3 4 8" xfId="12885"/>
    <cellStyle name="Vejica 2 3 4 3 4 8 2" xfId="18823"/>
    <cellStyle name="Vejica 2 3 4 3 4 9" xfId="13663"/>
    <cellStyle name="Vejica 2 3 4 3 5" xfId="3962"/>
    <cellStyle name="Vejica 2 3 4 3 5 2" xfId="3963"/>
    <cellStyle name="Vejica 2 3 4 3 6" xfId="3964"/>
    <cellStyle name="Vejica 2 3 4 3 7" xfId="3959"/>
    <cellStyle name="Vejica 2 3 4 3 8" xfId="5721"/>
    <cellStyle name="Vejica 2 3 4 3 8 2" xfId="6457"/>
    <cellStyle name="Vejica 2 3 4 3 8 2 2" xfId="10744"/>
    <cellStyle name="Vejica 2 3 4 3 8 2 2 2" xfId="17232"/>
    <cellStyle name="Vejica 2 3 4 3 8 2 3" xfId="14579"/>
    <cellStyle name="Vejica 2 3 4 3 8 3" xfId="10019"/>
    <cellStyle name="Vejica 2 3 4 3 8 3 2" xfId="16516"/>
    <cellStyle name="Vejica 2 3 4 3 8 4" xfId="13867"/>
    <cellStyle name="Vejica 2 3 4 3 9" xfId="6157"/>
    <cellStyle name="Vejica 2 3 4 3 9 2" xfId="10444"/>
    <cellStyle name="Vejica 2 3 4 3 9 2 2" xfId="16932"/>
    <cellStyle name="Vejica 2 3 4 3 9 3" xfId="14279"/>
    <cellStyle name="Vejica 2 3 4 4" xfId="1898"/>
    <cellStyle name="Vejica 2 3 4 5" xfId="1899"/>
    <cellStyle name="Vejica 2 3 4 5 2" xfId="3965"/>
    <cellStyle name="Vejica 2 3 4 6" xfId="1900"/>
    <cellStyle name="Vejica 2 3 4 6 2" xfId="3966"/>
    <cellStyle name="Vejica 2 3 4 6 2 2" xfId="6037"/>
    <cellStyle name="Vejica 2 3 4 6 2 2 2" xfId="6658"/>
    <cellStyle name="Vejica 2 3 4 6 2 2 2 2" xfId="10945"/>
    <cellStyle name="Vejica 2 3 4 6 2 2 2 2 2" xfId="17433"/>
    <cellStyle name="Vejica 2 3 4 6 2 2 2 3" xfId="14780"/>
    <cellStyle name="Vejica 2 3 4 6 2 2 3" xfId="10337"/>
    <cellStyle name="Vejica 2 3 4 6 2 2 3 2" xfId="16827"/>
    <cellStyle name="Vejica 2 3 4 6 2 2 4" xfId="14175"/>
    <cellStyle name="Vejica 2 3 4 6 2 3" xfId="5931"/>
    <cellStyle name="Vejica 2 3 4 6 2 3 2" xfId="10231"/>
    <cellStyle name="Vejica 2 3 4 6 2 3 2 2" xfId="16721"/>
    <cellStyle name="Vejica 2 3 4 6 2 3 3" xfId="14069"/>
    <cellStyle name="Vejica 2 3 4 6 2 4" xfId="6354"/>
    <cellStyle name="Vejica 2 3 4 6 2 4 2" xfId="10641"/>
    <cellStyle name="Vejica 2 3 4 6 2 4 2 2" xfId="17129"/>
    <cellStyle name="Vejica 2 3 4 6 2 4 3" xfId="14476"/>
    <cellStyle name="Vejica 2 3 4 6 2 5" xfId="6968"/>
    <cellStyle name="Vejica 2 3 4 6 2 5 2" xfId="11249"/>
    <cellStyle name="Vejica 2 3 4 6 2 5 2 2" xfId="17735"/>
    <cellStyle name="Vejica 2 3 4 6 2 5 3" xfId="15082"/>
    <cellStyle name="Vejica 2 3 4 6 2 6" xfId="7338"/>
    <cellStyle name="Vejica 2 3 4 6 2 6 2" xfId="11612"/>
    <cellStyle name="Vejica 2 3 4 6 2 6 2 2" xfId="18091"/>
    <cellStyle name="Vejica 2 3 4 6 2 6 3" xfId="15435"/>
    <cellStyle name="Vejica 2 3 4 6 2 7" xfId="9077"/>
    <cellStyle name="Vejica 2 3 4 6 2 7 2" xfId="16150"/>
    <cellStyle name="Vejica 2 3 4 6 2 8" xfId="13765"/>
    <cellStyle name="Vejica 2 3 4 6 3" xfId="5819"/>
    <cellStyle name="Vejica 2 3 4 6 3 2" xfId="6553"/>
    <cellStyle name="Vejica 2 3 4 6 3 2 2" xfId="10840"/>
    <cellStyle name="Vejica 2 3 4 6 3 2 2 2" xfId="17328"/>
    <cellStyle name="Vejica 2 3 4 6 3 2 3" xfId="14675"/>
    <cellStyle name="Vejica 2 3 4 6 3 3" xfId="10117"/>
    <cellStyle name="Vejica 2 3 4 6 3 3 2" xfId="16613"/>
    <cellStyle name="Vejica 2 3 4 6 3 4" xfId="13964"/>
    <cellStyle name="Vejica 2 3 4 6 4" xfId="6253"/>
    <cellStyle name="Vejica 2 3 4 6 4 2" xfId="10540"/>
    <cellStyle name="Vejica 2 3 4 6 4 2 2" xfId="17028"/>
    <cellStyle name="Vejica 2 3 4 6 4 3" xfId="14375"/>
    <cellStyle name="Vejica 2 3 4 6 5" xfId="6866"/>
    <cellStyle name="Vejica 2 3 4 6 5 2" xfId="11147"/>
    <cellStyle name="Vejica 2 3 4 6 5 2 2" xfId="17633"/>
    <cellStyle name="Vejica 2 3 4 6 5 3" xfId="14980"/>
    <cellStyle name="Vejica 2 3 4 6 6" xfId="7237"/>
    <cellStyle name="Vejica 2 3 4 6 6 2" xfId="11511"/>
    <cellStyle name="Vejica 2 3 4 6 6 2 2" xfId="17990"/>
    <cellStyle name="Vejica 2 3 4 6 6 3" xfId="15334"/>
    <cellStyle name="Vejica 2 3 4 6 7" xfId="8260"/>
    <cellStyle name="Vejica 2 3 4 6 7 2" xfId="15821"/>
    <cellStyle name="Vejica 2 3 4 6 8" xfId="12886"/>
    <cellStyle name="Vejica 2 3 4 6 8 2" xfId="18824"/>
    <cellStyle name="Vejica 2 3 4 6 9" xfId="13664"/>
    <cellStyle name="Vejica 2 3 4 7" xfId="3967"/>
    <cellStyle name="Vejica 2 3 4 7 2" xfId="3968"/>
    <cellStyle name="Vejica 2 3 4 8" xfId="3969"/>
    <cellStyle name="Vejica 2 3 4 9" xfId="3946"/>
    <cellStyle name="Vejica 2 3 5" xfId="617"/>
    <cellStyle name="Vejica 2 3 5 10" xfId="6158"/>
    <cellStyle name="Vejica 2 3 5 10 2" xfId="10445"/>
    <cellStyle name="Vejica 2 3 5 10 2 2" xfId="16933"/>
    <cellStyle name="Vejica 2 3 5 10 3" xfId="14280"/>
    <cellStyle name="Vejica 2 3 5 11" xfId="6771"/>
    <cellStyle name="Vejica 2 3 5 11 2" xfId="11052"/>
    <cellStyle name="Vejica 2 3 5 11 2 2" xfId="17538"/>
    <cellStyle name="Vejica 2 3 5 11 3" xfId="14885"/>
    <cellStyle name="Vejica 2 3 5 12" xfId="7075"/>
    <cellStyle name="Vejica 2 3 5 12 2" xfId="11349"/>
    <cellStyle name="Vejica 2 3 5 12 2 2" xfId="17828"/>
    <cellStyle name="Vejica 2 3 5 12 3" xfId="15172"/>
    <cellStyle name="Vejica 2 3 5 13" xfId="7142"/>
    <cellStyle name="Vejica 2 3 5 13 2" xfId="11416"/>
    <cellStyle name="Vejica 2 3 5 13 2 2" xfId="17895"/>
    <cellStyle name="Vejica 2 3 5 13 3" xfId="15239"/>
    <cellStyle name="Vejica 2 3 5 14" xfId="7836"/>
    <cellStyle name="Vejica 2 3 5 14 2" xfId="15606"/>
    <cellStyle name="Vejica 2 3 5 15" xfId="12644"/>
    <cellStyle name="Vejica 2 3 5 15 2" xfId="18583"/>
    <cellStyle name="Vejica 2 3 5 16" xfId="13562"/>
    <cellStyle name="Vejica 2 3 5 2" xfId="618"/>
    <cellStyle name="Vejica 2 3 5 2 10" xfId="6772"/>
    <cellStyle name="Vejica 2 3 5 2 10 2" xfId="11053"/>
    <cellStyle name="Vejica 2 3 5 2 10 2 2" xfId="17539"/>
    <cellStyle name="Vejica 2 3 5 2 10 3" xfId="14886"/>
    <cellStyle name="Vejica 2 3 5 2 11" xfId="7143"/>
    <cellStyle name="Vejica 2 3 5 2 11 2" xfId="11417"/>
    <cellStyle name="Vejica 2 3 5 2 11 2 2" xfId="17896"/>
    <cellStyle name="Vejica 2 3 5 2 11 3" xfId="15240"/>
    <cellStyle name="Vejica 2 3 5 2 12" xfId="7837"/>
    <cellStyle name="Vejica 2 3 5 2 12 2" xfId="15607"/>
    <cellStyle name="Vejica 2 3 5 2 13" xfId="12645"/>
    <cellStyle name="Vejica 2 3 5 2 13 2" xfId="18584"/>
    <cellStyle name="Vejica 2 3 5 2 14" xfId="13563"/>
    <cellStyle name="Vejica 2 3 5 2 2" xfId="1901"/>
    <cellStyle name="Vejica 2 3 5 2 3" xfId="1902"/>
    <cellStyle name="Vejica 2 3 5 2 3 2" xfId="3972"/>
    <cellStyle name="Vejica 2 3 5 2 4" xfId="1903"/>
    <cellStyle name="Vejica 2 3 5 2 4 2" xfId="3973"/>
    <cellStyle name="Vejica 2 3 5 2 4 2 2" xfId="6038"/>
    <cellStyle name="Vejica 2 3 5 2 4 2 2 2" xfId="6659"/>
    <cellStyle name="Vejica 2 3 5 2 4 2 2 2 2" xfId="10946"/>
    <cellStyle name="Vejica 2 3 5 2 4 2 2 2 2 2" xfId="17434"/>
    <cellStyle name="Vejica 2 3 5 2 4 2 2 2 3" xfId="14781"/>
    <cellStyle name="Vejica 2 3 5 2 4 2 2 3" xfId="10338"/>
    <cellStyle name="Vejica 2 3 5 2 4 2 2 3 2" xfId="16828"/>
    <cellStyle name="Vejica 2 3 5 2 4 2 2 4" xfId="14176"/>
    <cellStyle name="Vejica 2 3 5 2 4 2 3" xfId="5932"/>
    <cellStyle name="Vejica 2 3 5 2 4 2 3 2" xfId="10232"/>
    <cellStyle name="Vejica 2 3 5 2 4 2 3 2 2" xfId="16722"/>
    <cellStyle name="Vejica 2 3 5 2 4 2 3 3" xfId="14070"/>
    <cellStyle name="Vejica 2 3 5 2 4 2 4" xfId="6355"/>
    <cellStyle name="Vejica 2 3 5 2 4 2 4 2" xfId="10642"/>
    <cellStyle name="Vejica 2 3 5 2 4 2 4 2 2" xfId="17130"/>
    <cellStyle name="Vejica 2 3 5 2 4 2 4 3" xfId="14477"/>
    <cellStyle name="Vejica 2 3 5 2 4 2 5" xfId="6969"/>
    <cellStyle name="Vejica 2 3 5 2 4 2 5 2" xfId="11250"/>
    <cellStyle name="Vejica 2 3 5 2 4 2 5 2 2" xfId="17736"/>
    <cellStyle name="Vejica 2 3 5 2 4 2 5 3" xfId="15083"/>
    <cellStyle name="Vejica 2 3 5 2 4 2 6" xfId="7339"/>
    <cellStyle name="Vejica 2 3 5 2 4 2 6 2" xfId="11613"/>
    <cellStyle name="Vejica 2 3 5 2 4 2 6 2 2" xfId="18092"/>
    <cellStyle name="Vejica 2 3 5 2 4 2 6 3" xfId="15436"/>
    <cellStyle name="Vejica 2 3 5 2 4 2 7" xfId="9078"/>
    <cellStyle name="Vejica 2 3 5 2 4 2 7 2" xfId="16151"/>
    <cellStyle name="Vejica 2 3 5 2 4 2 8" xfId="13766"/>
    <cellStyle name="Vejica 2 3 5 2 4 3" xfId="5820"/>
    <cellStyle name="Vejica 2 3 5 2 4 3 2" xfId="6554"/>
    <cellStyle name="Vejica 2 3 5 2 4 3 2 2" xfId="10841"/>
    <cellStyle name="Vejica 2 3 5 2 4 3 2 2 2" xfId="17329"/>
    <cellStyle name="Vejica 2 3 5 2 4 3 2 3" xfId="14676"/>
    <cellStyle name="Vejica 2 3 5 2 4 3 3" xfId="10118"/>
    <cellStyle name="Vejica 2 3 5 2 4 3 3 2" xfId="16614"/>
    <cellStyle name="Vejica 2 3 5 2 4 3 4" xfId="13965"/>
    <cellStyle name="Vejica 2 3 5 2 4 4" xfId="6254"/>
    <cellStyle name="Vejica 2 3 5 2 4 4 2" xfId="10541"/>
    <cellStyle name="Vejica 2 3 5 2 4 4 2 2" xfId="17029"/>
    <cellStyle name="Vejica 2 3 5 2 4 4 3" xfId="14376"/>
    <cellStyle name="Vejica 2 3 5 2 4 5" xfId="6867"/>
    <cellStyle name="Vejica 2 3 5 2 4 5 2" xfId="11148"/>
    <cellStyle name="Vejica 2 3 5 2 4 5 2 2" xfId="17634"/>
    <cellStyle name="Vejica 2 3 5 2 4 5 3" xfId="14981"/>
    <cellStyle name="Vejica 2 3 5 2 4 6" xfId="7238"/>
    <cellStyle name="Vejica 2 3 5 2 4 6 2" xfId="11512"/>
    <cellStyle name="Vejica 2 3 5 2 4 6 2 2" xfId="17991"/>
    <cellStyle name="Vejica 2 3 5 2 4 6 3" xfId="15335"/>
    <cellStyle name="Vejica 2 3 5 2 4 7" xfId="8261"/>
    <cellStyle name="Vejica 2 3 5 2 4 7 2" xfId="15822"/>
    <cellStyle name="Vejica 2 3 5 2 4 8" xfId="12887"/>
    <cellStyle name="Vejica 2 3 5 2 4 8 2" xfId="18825"/>
    <cellStyle name="Vejica 2 3 5 2 4 9" xfId="13665"/>
    <cellStyle name="Vejica 2 3 5 2 5" xfId="3974"/>
    <cellStyle name="Vejica 2 3 5 2 5 2" xfId="3975"/>
    <cellStyle name="Vejica 2 3 5 2 6" xfId="3976"/>
    <cellStyle name="Vejica 2 3 5 2 7" xfId="3971"/>
    <cellStyle name="Vejica 2 3 5 2 8" xfId="5723"/>
    <cellStyle name="Vejica 2 3 5 2 8 2" xfId="6459"/>
    <cellStyle name="Vejica 2 3 5 2 8 2 2" xfId="10746"/>
    <cellStyle name="Vejica 2 3 5 2 8 2 2 2" xfId="17234"/>
    <cellStyle name="Vejica 2 3 5 2 8 2 3" xfId="14581"/>
    <cellStyle name="Vejica 2 3 5 2 8 3" xfId="10021"/>
    <cellStyle name="Vejica 2 3 5 2 8 3 2" xfId="16518"/>
    <cellStyle name="Vejica 2 3 5 2 8 4" xfId="13869"/>
    <cellStyle name="Vejica 2 3 5 2 9" xfId="6159"/>
    <cellStyle name="Vejica 2 3 5 2 9 2" xfId="10446"/>
    <cellStyle name="Vejica 2 3 5 2 9 2 2" xfId="16934"/>
    <cellStyle name="Vejica 2 3 5 2 9 3" xfId="14281"/>
    <cellStyle name="Vejica 2 3 5 3" xfId="1904"/>
    <cellStyle name="Vejica 2 3 5 4" xfId="1905"/>
    <cellStyle name="Vejica 2 3 5 4 2" xfId="3977"/>
    <cellStyle name="Vejica 2 3 5 5" xfId="1906"/>
    <cellStyle name="Vejica 2 3 5 5 2" xfId="3978"/>
    <cellStyle name="Vejica 2 3 5 5 2 2" xfId="6039"/>
    <cellStyle name="Vejica 2 3 5 5 2 2 2" xfId="6660"/>
    <cellStyle name="Vejica 2 3 5 5 2 2 2 2" xfId="10947"/>
    <cellStyle name="Vejica 2 3 5 5 2 2 2 2 2" xfId="17435"/>
    <cellStyle name="Vejica 2 3 5 5 2 2 2 3" xfId="14782"/>
    <cellStyle name="Vejica 2 3 5 5 2 2 3" xfId="10339"/>
    <cellStyle name="Vejica 2 3 5 5 2 2 3 2" xfId="16829"/>
    <cellStyle name="Vejica 2 3 5 5 2 2 4" xfId="14177"/>
    <cellStyle name="Vejica 2 3 5 5 2 3" xfId="5933"/>
    <cellStyle name="Vejica 2 3 5 5 2 3 2" xfId="10233"/>
    <cellStyle name="Vejica 2 3 5 5 2 3 2 2" xfId="16723"/>
    <cellStyle name="Vejica 2 3 5 5 2 3 3" xfId="14071"/>
    <cellStyle name="Vejica 2 3 5 5 2 4" xfId="6356"/>
    <cellStyle name="Vejica 2 3 5 5 2 4 2" xfId="10643"/>
    <cellStyle name="Vejica 2 3 5 5 2 4 2 2" xfId="17131"/>
    <cellStyle name="Vejica 2 3 5 5 2 4 3" xfId="14478"/>
    <cellStyle name="Vejica 2 3 5 5 2 5" xfId="6970"/>
    <cellStyle name="Vejica 2 3 5 5 2 5 2" xfId="11251"/>
    <cellStyle name="Vejica 2 3 5 5 2 5 2 2" xfId="17737"/>
    <cellStyle name="Vejica 2 3 5 5 2 5 3" xfId="15084"/>
    <cellStyle name="Vejica 2 3 5 5 2 6" xfId="7340"/>
    <cellStyle name="Vejica 2 3 5 5 2 6 2" xfId="11614"/>
    <cellStyle name="Vejica 2 3 5 5 2 6 2 2" xfId="18093"/>
    <cellStyle name="Vejica 2 3 5 5 2 6 3" xfId="15437"/>
    <cellStyle name="Vejica 2 3 5 5 2 7" xfId="9079"/>
    <cellStyle name="Vejica 2 3 5 5 2 7 2" xfId="16152"/>
    <cellStyle name="Vejica 2 3 5 5 2 8" xfId="13767"/>
    <cellStyle name="Vejica 2 3 5 5 3" xfId="5821"/>
    <cellStyle name="Vejica 2 3 5 5 3 2" xfId="6555"/>
    <cellStyle name="Vejica 2 3 5 5 3 2 2" xfId="10842"/>
    <cellStyle name="Vejica 2 3 5 5 3 2 2 2" xfId="17330"/>
    <cellStyle name="Vejica 2 3 5 5 3 2 3" xfId="14677"/>
    <cellStyle name="Vejica 2 3 5 5 3 3" xfId="10119"/>
    <cellStyle name="Vejica 2 3 5 5 3 3 2" xfId="16615"/>
    <cellStyle name="Vejica 2 3 5 5 3 4" xfId="13966"/>
    <cellStyle name="Vejica 2 3 5 5 4" xfId="6255"/>
    <cellStyle name="Vejica 2 3 5 5 4 2" xfId="10542"/>
    <cellStyle name="Vejica 2 3 5 5 4 2 2" xfId="17030"/>
    <cellStyle name="Vejica 2 3 5 5 4 3" xfId="14377"/>
    <cellStyle name="Vejica 2 3 5 5 5" xfId="6868"/>
    <cellStyle name="Vejica 2 3 5 5 5 2" xfId="11149"/>
    <cellStyle name="Vejica 2 3 5 5 5 2 2" xfId="17635"/>
    <cellStyle name="Vejica 2 3 5 5 5 3" xfId="14982"/>
    <cellStyle name="Vejica 2 3 5 5 6" xfId="7239"/>
    <cellStyle name="Vejica 2 3 5 5 6 2" xfId="11513"/>
    <cellStyle name="Vejica 2 3 5 5 6 2 2" xfId="17992"/>
    <cellStyle name="Vejica 2 3 5 5 6 3" xfId="15336"/>
    <cellStyle name="Vejica 2 3 5 5 7" xfId="8262"/>
    <cellStyle name="Vejica 2 3 5 5 7 2" xfId="15823"/>
    <cellStyle name="Vejica 2 3 5 5 8" xfId="12888"/>
    <cellStyle name="Vejica 2 3 5 5 8 2" xfId="18826"/>
    <cellStyle name="Vejica 2 3 5 5 9" xfId="13666"/>
    <cellStyle name="Vejica 2 3 5 6" xfId="3979"/>
    <cellStyle name="Vejica 2 3 5 6 2" xfId="3980"/>
    <cellStyle name="Vejica 2 3 5 7" xfId="3981"/>
    <cellStyle name="Vejica 2 3 5 8" xfId="3970"/>
    <cellStyle name="Vejica 2 3 5 9" xfId="5722"/>
    <cellStyle name="Vejica 2 3 5 9 2" xfId="6458"/>
    <cellStyle name="Vejica 2 3 5 9 2 2" xfId="10745"/>
    <cellStyle name="Vejica 2 3 5 9 2 2 2" xfId="17233"/>
    <cellStyle name="Vejica 2 3 5 9 2 3" xfId="14580"/>
    <cellStyle name="Vejica 2 3 5 9 3" xfId="10020"/>
    <cellStyle name="Vejica 2 3 5 9 3 2" xfId="16517"/>
    <cellStyle name="Vejica 2 3 5 9 4" xfId="13868"/>
    <cellStyle name="Vejica 2 3 6" xfId="619"/>
    <cellStyle name="Vejica 2 3 6 10" xfId="6773"/>
    <cellStyle name="Vejica 2 3 6 10 2" xfId="11054"/>
    <cellStyle name="Vejica 2 3 6 10 2 2" xfId="17540"/>
    <cellStyle name="Vejica 2 3 6 10 3" xfId="14887"/>
    <cellStyle name="Vejica 2 3 6 11" xfId="7144"/>
    <cellStyle name="Vejica 2 3 6 11 2" xfId="11418"/>
    <cellStyle name="Vejica 2 3 6 11 2 2" xfId="17897"/>
    <cellStyle name="Vejica 2 3 6 11 3" xfId="15241"/>
    <cellStyle name="Vejica 2 3 6 12" xfId="7838"/>
    <cellStyle name="Vejica 2 3 6 12 2" xfId="15608"/>
    <cellStyle name="Vejica 2 3 6 13" xfId="12646"/>
    <cellStyle name="Vejica 2 3 6 13 2" xfId="18585"/>
    <cellStyle name="Vejica 2 3 6 14" xfId="13564"/>
    <cellStyle name="Vejica 2 3 6 2" xfId="1907"/>
    <cellStyle name="Vejica 2 3 6 3" xfId="1908"/>
    <cellStyle name="Vejica 2 3 6 3 2" xfId="3983"/>
    <cellStyle name="Vejica 2 3 6 4" xfId="1909"/>
    <cellStyle name="Vejica 2 3 6 4 2" xfId="3984"/>
    <cellStyle name="Vejica 2 3 6 4 2 2" xfId="6040"/>
    <cellStyle name="Vejica 2 3 6 4 2 2 2" xfId="6661"/>
    <cellStyle name="Vejica 2 3 6 4 2 2 2 2" xfId="10948"/>
    <cellStyle name="Vejica 2 3 6 4 2 2 2 2 2" xfId="17436"/>
    <cellStyle name="Vejica 2 3 6 4 2 2 2 3" xfId="14783"/>
    <cellStyle name="Vejica 2 3 6 4 2 2 3" xfId="10340"/>
    <cellStyle name="Vejica 2 3 6 4 2 2 3 2" xfId="16830"/>
    <cellStyle name="Vejica 2 3 6 4 2 2 4" xfId="14178"/>
    <cellStyle name="Vejica 2 3 6 4 2 3" xfId="5934"/>
    <cellStyle name="Vejica 2 3 6 4 2 3 2" xfId="10234"/>
    <cellStyle name="Vejica 2 3 6 4 2 3 2 2" xfId="16724"/>
    <cellStyle name="Vejica 2 3 6 4 2 3 3" xfId="14072"/>
    <cellStyle name="Vejica 2 3 6 4 2 4" xfId="6357"/>
    <cellStyle name="Vejica 2 3 6 4 2 4 2" xfId="10644"/>
    <cellStyle name="Vejica 2 3 6 4 2 4 2 2" xfId="17132"/>
    <cellStyle name="Vejica 2 3 6 4 2 4 3" xfId="14479"/>
    <cellStyle name="Vejica 2 3 6 4 2 5" xfId="6971"/>
    <cellStyle name="Vejica 2 3 6 4 2 5 2" xfId="11252"/>
    <cellStyle name="Vejica 2 3 6 4 2 5 2 2" xfId="17738"/>
    <cellStyle name="Vejica 2 3 6 4 2 5 3" xfId="15085"/>
    <cellStyle name="Vejica 2 3 6 4 2 6" xfId="7341"/>
    <cellStyle name="Vejica 2 3 6 4 2 6 2" xfId="11615"/>
    <cellStyle name="Vejica 2 3 6 4 2 6 2 2" xfId="18094"/>
    <cellStyle name="Vejica 2 3 6 4 2 6 3" xfId="15438"/>
    <cellStyle name="Vejica 2 3 6 4 2 7" xfId="9080"/>
    <cellStyle name="Vejica 2 3 6 4 2 7 2" xfId="16153"/>
    <cellStyle name="Vejica 2 3 6 4 2 8" xfId="13768"/>
    <cellStyle name="Vejica 2 3 6 4 3" xfId="5822"/>
    <cellStyle name="Vejica 2 3 6 4 3 2" xfId="6556"/>
    <cellStyle name="Vejica 2 3 6 4 3 2 2" xfId="10843"/>
    <cellStyle name="Vejica 2 3 6 4 3 2 2 2" xfId="17331"/>
    <cellStyle name="Vejica 2 3 6 4 3 2 3" xfId="14678"/>
    <cellStyle name="Vejica 2 3 6 4 3 3" xfId="10120"/>
    <cellStyle name="Vejica 2 3 6 4 3 3 2" xfId="16616"/>
    <cellStyle name="Vejica 2 3 6 4 3 4" xfId="13967"/>
    <cellStyle name="Vejica 2 3 6 4 4" xfId="6256"/>
    <cellStyle name="Vejica 2 3 6 4 4 2" xfId="10543"/>
    <cellStyle name="Vejica 2 3 6 4 4 2 2" xfId="17031"/>
    <cellStyle name="Vejica 2 3 6 4 4 3" xfId="14378"/>
    <cellStyle name="Vejica 2 3 6 4 5" xfId="6869"/>
    <cellStyle name="Vejica 2 3 6 4 5 2" xfId="11150"/>
    <cellStyle name="Vejica 2 3 6 4 5 2 2" xfId="17636"/>
    <cellStyle name="Vejica 2 3 6 4 5 3" xfId="14983"/>
    <cellStyle name="Vejica 2 3 6 4 6" xfId="7240"/>
    <cellStyle name="Vejica 2 3 6 4 6 2" xfId="11514"/>
    <cellStyle name="Vejica 2 3 6 4 6 2 2" xfId="17993"/>
    <cellStyle name="Vejica 2 3 6 4 6 3" xfId="15337"/>
    <cellStyle name="Vejica 2 3 6 4 7" xfId="8263"/>
    <cellStyle name="Vejica 2 3 6 4 7 2" xfId="15824"/>
    <cellStyle name="Vejica 2 3 6 4 8" xfId="12889"/>
    <cellStyle name="Vejica 2 3 6 4 8 2" xfId="18827"/>
    <cellStyle name="Vejica 2 3 6 4 9" xfId="13667"/>
    <cellStyle name="Vejica 2 3 6 5" xfId="3985"/>
    <cellStyle name="Vejica 2 3 6 5 2" xfId="3986"/>
    <cellStyle name="Vejica 2 3 6 6" xfId="3987"/>
    <cellStyle name="Vejica 2 3 6 7" xfId="3982"/>
    <cellStyle name="Vejica 2 3 6 8" xfId="5724"/>
    <cellStyle name="Vejica 2 3 6 8 2" xfId="6460"/>
    <cellStyle name="Vejica 2 3 6 8 2 2" xfId="10747"/>
    <cellStyle name="Vejica 2 3 6 8 2 2 2" xfId="17235"/>
    <cellStyle name="Vejica 2 3 6 8 2 3" xfId="14582"/>
    <cellStyle name="Vejica 2 3 6 8 3" xfId="10022"/>
    <cellStyle name="Vejica 2 3 6 8 3 2" xfId="16519"/>
    <cellStyle name="Vejica 2 3 6 8 4" xfId="13870"/>
    <cellStyle name="Vejica 2 3 6 9" xfId="6160"/>
    <cellStyle name="Vejica 2 3 6 9 2" xfId="10447"/>
    <cellStyle name="Vejica 2 3 6 9 2 2" xfId="16935"/>
    <cellStyle name="Vejica 2 3 6 9 3" xfId="14282"/>
    <cellStyle name="Vejica 2 3 7" xfId="1910"/>
    <cellStyle name="Vejica 2 3 8" xfId="1911"/>
    <cellStyle name="Vejica 2 3 8 2" xfId="3988"/>
    <cellStyle name="Vejica 2 3 9" xfId="1912"/>
    <cellStyle name="Vejica 2 3 9 2" xfId="3989"/>
    <cellStyle name="Vejica 2 3 9 2 2" xfId="6041"/>
    <cellStyle name="Vejica 2 3 9 2 2 2" xfId="6662"/>
    <cellStyle name="Vejica 2 3 9 2 2 2 2" xfId="10949"/>
    <cellStyle name="Vejica 2 3 9 2 2 2 2 2" xfId="17437"/>
    <cellStyle name="Vejica 2 3 9 2 2 2 3" xfId="14784"/>
    <cellStyle name="Vejica 2 3 9 2 2 3" xfId="10341"/>
    <cellStyle name="Vejica 2 3 9 2 2 3 2" xfId="16831"/>
    <cellStyle name="Vejica 2 3 9 2 2 4" xfId="14179"/>
    <cellStyle name="Vejica 2 3 9 2 3" xfId="5935"/>
    <cellStyle name="Vejica 2 3 9 2 3 2" xfId="10235"/>
    <cellStyle name="Vejica 2 3 9 2 3 2 2" xfId="16725"/>
    <cellStyle name="Vejica 2 3 9 2 3 3" xfId="14073"/>
    <cellStyle name="Vejica 2 3 9 2 4" xfId="6358"/>
    <cellStyle name="Vejica 2 3 9 2 4 2" xfId="10645"/>
    <cellStyle name="Vejica 2 3 9 2 4 2 2" xfId="17133"/>
    <cellStyle name="Vejica 2 3 9 2 4 3" xfId="14480"/>
    <cellStyle name="Vejica 2 3 9 2 5" xfId="6972"/>
    <cellStyle name="Vejica 2 3 9 2 5 2" xfId="11253"/>
    <cellStyle name="Vejica 2 3 9 2 5 2 2" xfId="17739"/>
    <cellStyle name="Vejica 2 3 9 2 5 3" xfId="15086"/>
    <cellStyle name="Vejica 2 3 9 2 6" xfId="7342"/>
    <cellStyle name="Vejica 2 3 9 2 6 2" xfId="11616"/>
    <cellStyle name="Vejica 2 3 9 2 6 2 2" xfId="18095"/>
    <cellStyle name="Vejica 2 3 9 2 6 3" xfId="15439"/>
    <cellStyle name="Vejica 2 3 9 2 7" xfId="9081"/>
    <cellStyle name="Vejica 2 3 9 2 7 2" xfId="16154"/>
    <cellStyle name="Vejica 2 3 9 2 8" xfId="13769"/>
    <cellStyle name="Vejica 2 3 9 3" xfId="5823"/>
    <cellStyle name="Vejica 2 3 9 3 2" xfId="6557"/>
    <cellStyle name="Vejica 2 3 9 3 2 2" xfId="10844"/>
    <cellStyle name="Vejica 2 3 9 3 2 2 2" xfId="17332"/>
    <cellStyle name="Vejica 2 3 9 3 2 3" xfId="14679"/>
    <cellStyle name="Vejica 2 3 9 3 3" xfId="10121"/>
    <cellStyle name="Vejica 2 3 9 3 3 2" xfId="16617"/>
    <cellStyle name="Vejica 2 3 9 3 4" xfId="13968"/>
    <cellStyle name="Vejica 2 3 9 4" xfId="6257"/>
    <cellStyle name="Vejica 2 3 9 4 2" xfId="10544"/>
    <cellStyle name="Vejica 2 3 9 4 2 2" xfId="17032"/>
    <cellStyle name="Vejica 2 3 9 4 3" xfId="14379"/>
    <cellStyle name="Vejica 2 3 9 5" xfId="6870"/>
    <cellStyle name="Vejica 2 3 9 5 2" xfId="11151"/>
    <cellStyle name="Vejica 2 3 9 5 2 2" xfId="17637"/>
    <cellStyle name="Vejica 2 3 9 5 3" xfId="14984"/>
    <cellStyle name="Vejica 2 3 9 6" xfId="7241"/>
    <cellStyle name="Vejica 2 3 9 6 2" xfId="11515"/>
    <cellStyle name="Vejica 2 3 9 6 2 2" xfId="17994"/>
    <cellStyle name="Vejica 2 3 9 6 3" xfId="15338"/>
    <cellStyle name="Vejica 2 3 9 7" xfId="8264"/>
    <cellStyle name="Vejica 2 3 9 7 2" xfId="15825"/>
    <cellStyle name="Vejica 2 3 9 8" xfId="12890"/>
    <cellStyle name="Vejica 2 3 9 8 2" xfId="18828"/>
    <cellStyle name="Vejica 2 3 9 9" xfId="13668"/>
    <cellStyle name="Vejica 2 30" xfId="12616"/>
    <cellStyle name="Vejica 2 30 2" xfId="18555"/>
    <cellStyle name="Vejica 2 31" xfId="13013"/>
    <cellStyle name="Vejica 2 31 2" xfId="18951"/>
    <cellStyle name="Vejica 2 32" xfId="13534"/>
    <cellStyle name="Vejica 2 4" xfId="620"/>
    <cellStyle name="Vejica 2 4 10" xfId="3991"/>
    <cellStyle name="Vejica 2 4 11" xfId="3990"/>
    <cellStyle name="Vejica 2 4 12" xfId="5725"/>
    <cellStyle name="Vejica 2 4 12 2" xfId="6461"/>
    <cellStyle name="Vejica 2 4 12 2 2" xfId="10748"/>
    <cellStyle name="Vejica 2 4 12 2 2 2" xfId="17236"/>
    <cellStyle name="Vejica 2 4 12 2 3" xfId="14583"/>
    <cellStyle name="Vejica 2 4 12 3" xfId="10023"/>
    <cellStyle name="Vejica 2 4 12 3 2" xfId="16520"/>
    <cellStyle name="Vejica 2 4 12 4" xfId="13871"/>
    <cellStyle name="Vejica 2 4 13" xfId="6161"/>
    <cellStyle name="Vejica 2 4 13 2" xfId="10448"/>
    <cellStyle name="Vejica 2 4 13 2 2" xfId="16936"/>
    <cellStyle name="Vejica 2 4 13 3" xfId="14283"/>
    <cellStyle name="Vejica 2 4 14" xfId="6774"/>
    <cellStyle name="Vejica 2 4 14 2" xfId="11055"/>
    <cellStyle name="Vejica 2 4 14 2 2" xfId="17541"/>
    <cellStyle name="Vejica 2 4 14 3" xfId="14888"/>
    <cellStyle name="Vejica 2 4 15" xfId="7076"/>
    <cellStyle name="Vejica 2 4 15 2" xfId="11350"/>
    <cellStyle name="Vejica 2 4 15 2 2" xfId="17829"/>
    <cellStyle name="Vejica 2 4 15 3" xfId="15173"/>
    <cellStyle name="Vejica 2 4 16" xfId="7145"/>
    <cellStyle name="Vejica 2 4 16 2" xfId="11419"/>
    <cellStyle name="Vejica 2 4 16 2 2" xfId="17898"/>
    <cellStyle name="Vejica 2 4 16 3" xfId="15242"/>
    <cellStyle name="Vejica 2 4 17" xfId="7839"/>
    <cellStyle name="Vejica 2 4 17 2" xfId="15609"/>
    <cellStyle name="Vejica 2 4 18" xfId="8646"/>
    <cellStyle name="Vejica 2 4 18 2" xfId="15993"/>
    <cellStyle name="Vejica 2 4 19" xfId="12647"/>
    <cellStyle name="Vejica 2 4 19 2" xfId="18586"/>
    <cellStyle name="Vejica 2 4 2" xfId="621"/>
    <cellStyle name="Vejica 2 4 2 10" xfId="5726"/>
    <cellStyle name="Vejica 2 4 2 10 2" xfId="6462"/>
    <cellStyle name="Vejica 2 4 2 10 2 2" xfId="10749"/>
    <cellStyle name="Vejica 2 4 2 10 2 2 2" xfId="17237"/>
    <cellStyle name="Vejica 2 4 2 10 2 3" xfId="14584"/>
    <cellStyle name="Vejica 2 4 2 10 3" xfId="10024"/>
    <cellStyle name="Vejica 2 4 2 10 3 2" xfId="16521"/>
    <cellStyle name="Vejica 2 4 2 10 4" xfId="13872"/>
    <cellStyle name="Vejica 2 4 2 11" xfId="6162"/>
    <cellStyle name="Vejica 2 4 2 11 2" xfId="10449"/>
    <cellStyle name="Vejica 2 4 2 11 2 2" xfId="16937"/>
    <cellStyle name="Vejica 2 4 2 11 3" xfId="14284"/>
    <cellStyle name="Vejica 2 4 2 12" xfId="6775"/>
    <cellStyle name="Vejica 2 4 2 12 2" xfId="11056"/>
    <cellStyle name="Vejica 2 4 2 12 2 2" xfId="17542"/>
    <cellStyle name="Vejica 2 4 2 12 3" xfId="14889"/>
    <cellStyle name="Vejica 2 4 2 13" xfId="7077"/>
    <cellStyle name="Vejica 2 4 2 13 2" xfId="11351"/>
    <cellStyle name="Vejica 2 4 2 13 2 2" xfId="17830"/>
    <cellStyle name="Vejica 2 4 2 13 3" xfId="15174"/>
    <cellStyle name="Vejica 2 4 2 14" xfId="7146"/>
    <cellStyle name="Vejica 2 4 2 14 2" xfId="11420"/>
    <cellStyle name="Vejica 2 4 2 14 2 2" xfId="17899"/>
    <cellStyle name="Vejica 2 4 2 14 3" xfId="15243"/>
    <cellStyle name="Vejica 2 4 2 15" xfId="7840"/>
    <cellStyle name="Vejica 2 4 2 15 2" xfId="15610"/>
    <cellStyle name="Vejica 2 4 2 16" xfId="12648"/>
    <cellStyle name="Vejica 2 4 2 16 2" xfId="18587"/>
    <cellStyle name="Vejica 2 4 2 17" xfId="13566"/>
    <cellStyle name="Vejica 2 4 2 2" xfId="622"/>
    <cellStyle name="Vejica 2 4 2 2 10" xfId="6163"/>
    <cellStyle name="Vejica 2 4 2 2 10 2" xfId="10450"/>
    <cellStyle name="Vejica 2 4 2 2 10 2 2" xfId="16938"/>
    <cellStyle name="Vejica 2 4 2 2 10 3" xfId="14285"/>
    <cellStyle name="Vejica 2 4 2 2 11" xfId="6776"/>
    <cellStyle name="Vejica 2 4 2 2 11 2" xfId="11057"/>
    <cellStyle name="Vejica 2 4 2 2 11 2 2" xfId="17543"/>
    <cellStyle name="Vejica 2 4 2 2 11 3" xfId="14890"/>
    <cellStyle name="Vejica 2 4 2 2 12" xfId="7078"/>
    <cellStyle name="Vejica 2 4 2 2 12 2" xfId="11352"/>
    <cellStyle name="Vejica 2 4 2 2 12 2 2" xfId="17831"/>
    <cellStyle name="Vejica 2 4 2 2 12 3" xfId="15175"/>
    <cellStyle name="Vejica 2 4 2 2 13" xfId="7147"/>
    <cellStyle name="Vejica 2 4 2 2 13 2" xfId="11421"/>
    <cellStyle name="Vejica 2 4 2 2 13 2 2" xfId="17900"/>
    <cellStyle name="Vejica 2 4 2 2 13 3" xfId="15244"/>
    <cellStyle name="Vejica 2 4 2 2 14" xfId="7841"/>
    <cellStyle name="Vejica 2 4 2 2 14 2" xfId="15611"/>
    <cellStyle name="Vejica 2 4 2 2 15" xfId="12649"/>
    <cellStyle name="Vejica 2 4 2 2 15 2" xfId="18588"/>
    <cellStyle name="Vejica 2 4 2 2 16" xfId="13567"/>
    <cellStyle name="Vejica 2 4 2 2 2" xfId="623"/>
    <cellStyle name="Vejica 2 4 2 2 2 10" xfId="6777"/>
    <cellStyle name="Vejica 2 4 2 2 2 10 2" xfId="11058"/>
    <cellStyle name="Vejica 2 4 2 2 2 10 2 2" xfId="17544"/>
    <cellStyle name="Vejica 2 4 2 2 2 10 3" xfId="14891"/>
    <cellStyle name="Vejica 2 4 2 2 2 11" xfId="7148"/>
    <cellStyle name="Vejica 2 4 2 2 2 11 2" xfId="11422"/>
    <cellStyle name="Vejica 2 4 2 2 2 11 2 2" xfId="17901"/>
    <cellStyle name="Vejica 2 4 2 2 2 11 3" xfId="15245"/>
    <cellStyle name="Vejica 2 4 2 2 2 12" xfId="7842"/>
    <cellStyle name="Vejica 2 4 2 2 2 12 2" xfId="15612"/>
    <cellStyle name="Vejica 2 4 2 2 2 13" xfId="12650"/>
    <cellStyle name="Vejica 2 4 2 2 2 13 2" xfId="18589"/>
    <cellStyle name="Vejica 2 4 2 2 2 14" xfId="13568"/>
    <cellStyle name="Vejica 2 4 2 2 2 2" xfId="1913"/>
    <cellStyle name="Vejica 2 4 2 2 2 3" xfId="1914"/>
    <cellStyle name="Vejica 2 4 2 2 2 3 2" xfId="3995"/>
    <cellStyle name="Vejica 2 4 2 2 2 4" xfId="1915"/>
    <cellStyle name="Vejica 2 4 2 2 2 4 2" xfId="3996"/>
    <cellStyle name="Vejica 2 4 2 2 2 4 2 2" xfId="6042"/>
    <cellStyle name="Vejica 2 4 2 2 2 4 2 2 2" xfId="6663"/>
    <cellStyle name="Vejica 2 4 2 2 2 4 2 2 2 2" xfId="10950"/>
    <cellStyle name="Vejica 2 4 2 2 2 4 2 2 2 2 2" xfId="17438"/>
    <cellStyle name="Vejica 2 4 2 2 2 4 2 2 2 3" xfId="14785"/>
    <cellStyle name="Vejica 2 4 2 2 2 4 2 2 3" xfId="10342"/>
    <cellStyle name="Vejica 2 4 2 2 2 4 2 2 3 2" xfId="16832"/>
    <cellStyle name="Vejica 2 4 2 2 2 4 2 2 4" xfId="14180"/>
    <cellStyle name="Vejica 2 4 2 2 2 4 2 3" xfId="5936"/>
    <cellStyle name="Vejica 2 4 2 2 2 4 2 3 2" xfId="10236"/>
    <cellStyle name="Vejica 2 4 2 2 2 4 2 3 2 2" xfId="16726"/>
    <cellStyle name="Vejica 2 4 2 2 2 4 2 3 3" xfId="14074"/>
    <cellStyle name="Vejica 2 4 2 2 2 4 2 4" xfId="6359"/>
    <cellStyle name="Vejica 2 4 2 2 2 4 2 4 2" xfId="10646"/>
    <cellStyle name="Vejica 2 4 2 2 2 4 2 4 2 2" xfId="17134"/>
    <cellStyle name="Vejica 2 4 2 2 2 4 2 4 3" xfId="14481"/>
    <cellStyle name="Vejica 2 4 2 2 2 4 2 5" xfId="6973"/>
    <cellStyle name="Vejica 2 4 2 2 2 4 2 5 2" xfId="11254"/>
    <cellStyle name="Vejica 2 4 2 2 2 4 2 5 2 2" xfId="17740"/>
    <cellStyle name="Vejica 2 4 2 2 2 4 2 5 3" xfId="15087"/>
    <cellStyle name="Vejica 2 4 2 2 2 4 2 6" xfId="7343"/>
    <cellStyle name="Vejica 2 4 2 2 2 4 2 6 2" xfId="11617"/>
    <cellStyle name="Vejica 2 4 2 2 2 4 2 6 2 2" xfId="18096"/>
    <cellStyle name="Vejica 2 4 2 2 2 4 2 6 3" xfId="15440"/>
    <cellStyle name="Vejica 2 4 2 2 2 4 2 7" xfId="9082"/>
    <cellStyle name="Vejica 2 4 2 2 2 4 2 7 2" xfId="16155"/>
    <cellStyle name="Vejica 2 4 2 2 2 4 2 8" xfId="13770"/>
    <cellStyle name="Vejica 2 4 2 2 2 4 3" xfId="5824"/>
    <cellStyle name="Vejica 2 4 2 2 2 4 3 2" xfId="6558"/>
    <cellStyle name="Vejica 2 4 2 2 2 4 3 2 2" xfId="10845"/>
    <cellStyle name="Vejica 2 4 2 2 2 4 3 2 2 2" xfId="17333"/>
    <cellStyle name="Vejica 2 4 2 2 2 4 3 2 3" xfId="14680"/>
    <cellStyle name="Vejica 2 4 2 2 2 4 3 3" xfId="10122"/>
    <cellStyle name="Vejica 2 4 2 2 2 4 3 3 2" xfId="16618"/>
    <cellStyle name="Vejica 2 4 2 2 2 4 3 4" xfId="13969"/>
    <cellStyle name="Vejica 2 4 2 2 2 4 4" xfId="6258"/>
    <cellStyle name="Vejica 2 4 2 2 2 4 4 2" xfId="10545"/>
    <cellStyle name="Vejica 2 4 2 2 2 4 4 2 2" xfId="17033"/>
    <cellStyle name="Vejica 2 4 2 2 2 4 4 3" xfId="14380"/>
    <cellStyle name="Vejica 2 4 2 2 2 4 5" xfId="6871"/>
    <cellStyle name="Vejica 2 4 2 2 2 4 5 2" xfId="11152"/>
    <cellStyle name="Vejica 2 4 2 2 2 4 5 2 2" xfId="17638"/>
    <cellStyle name="Vejica 2 4 2 2 2 4 5 3" xfId="14985"/>
    <cellStyle name="Vejica 2 4 2 2 2 4 6" xfId="7242"/>
    <cellStyle name="Vejica 2 4 2 2 2 4 6 2" xfId="11516"/>
    <cellStyle name="Vejica 2 4 2 2 2 4 6 2 2" xfId="17995"/>
    <cellStyle name="Vejica 2 4 2 2 2 4 6 3" xfId="15339"/>
    <cellStyle name="Vejica 2 4 2 2 2 4 7" xfId="8265"/>
    <cellStyle name="Vejica 2 4 2 2 2 4 7 2" xfId="15826"/>
    <cellStyle name="Vejica 2 4 2 2 2 4 8" xfId="12891"/>
    <cellStyle name="Vejica 2 4 2 2 2 4 8 2" xfId="18829"/>
    <cellStyle name="Vejica 2 4 2 2 2 4 9" xfId="13669"/>
    <cellStyle name="Vejica 2 4 2 2 2 5" xfId="3997"/>
    <cellStyle name="Vejica 2 4 2 2 2 5 2" xfId="3998"/>
    <cellStyle name="Vejica 2 4 2 2 2 6" xfId="3999"/>
    <cellStyle name="Vejica 2 4 2 2 2 7" xfId="3994"/>
    <cellStyle name="Vejica 2 4 2 2 2 8" xfId="5728"/>
    <cellStyle name="Vejica 2 4 2 2 2 8 2" xfId="6464"/>
    <cellStyle name="Vejica 2 4 2 2 2 8 2 2" xfId="10751"/>
    <cellStyle name="Vejica 2 4 2 2 2 8 2 2 2" xfId="17239"/>
    <cellStyle name="Vejica 2 4 2 2 2 8 2 3" xfId="14586"/>
    <cellStyle name="Vejica 2 4 2 2 2 8 3" xfId="10026"/>
    <cellStyle name="Vejica 2 4 2 2 2 8 3 2" xfId="16523"/>
    <cellStyle name="Vejica 2 4 2 2 2 8 4" xfId="13874"/>
    <cellStyle name="Vejica 2 4 2 2 2 9" xfId="6164"/>
    <cellStyle name="Vejica 2 4 2 2 2 9 2" xfId="10451"/>
    <cellStyle name="Vejica 2 4 2 2 2 9 2 2" xfId="16939"/>
    <cellStyle name="Vejica 2 4 2 2 2 9 3" xfId="14286"/>
    <cellStyle name="Vejica 2 4 2 2 3" xfId="1916"/>
    <cellStyle name="Vejica 2 4 2 2 4" xfId="1917"/>
    <cellStyle name="Vejica 2 4 2 2 4 2" xfId="4000"/>
    <cellStyle name="Vejica 2 4 2 2 5" xfId="1918"/>
    <cellStyle name="Vejica 2 4 2 2 5 2" xfId="4001"/>
    <cellStyle name="Vejica 2 4 2 2 5 2 2" xfId="6043"/>
    <cellStyle name="Vejica 2 4 2 2 5 2 2 2" xfId="6664"/>
    <cellStyle name="Vejica 2 4 2 2 5 2 2 2 2" xfId="10951"/>
    <cellStyle name="Vejica 2 4 2 2 5 2 2 2 2 2" xfId="17439"/>
    <cellStyle name="Vejica 2 4 2 2 5 2 2 2 3" xfId="14786"/>
    <cellStyle name="Vejica 2 4 2 2 5 2 2 3" xfId="10343"/>
    <cellStyle name="Vejica 2 4 2 2 5 2 2 3 2" xfId="16833"/>
    <cellStyle name="Vejica 2 4 2 2 5 2 2 4" xfId="14181"/>
    <cellStyle name="Vejica 2 4 2 2 5 2 3" xfId="5937"/>
    <cellStyle name="Vejica 2 4 2 2 5 2 3 2" xfId="10237"/>
    <cellStyle name="Vejica 2 4 2 2 5 2 3 2 2" xfId="16727"/>
    <cellStyle name="Vejica 2 4 2 2 5 2 3 3" xfId="14075"/>
    <cellStyle name="Vejica 2 4 2 2 5 2 4" xfId="6360"/>
    <cellStyle name="Vejica 2 4 2 2 5 2 4 2" xfId="10647"/>
    <cellStyle name="Vejica 2 4 2 2 5 2 4 2 2" xfId="17135"/>
    <cellStyle name="Vejica 2 4 2 2 5 2 4 3" xfId="14482"/>
    <cellStyle name="Vejica 2 4 2 2 5 2 5" xfId="6974"/>
    <cellStyle name="Vejica 2 4 2 2 5 2 5 2" xfId="11255"/>
    <cellStyle name="Vejica 2 4 2 2 5 2 5 2 2" xfId="17741"/>
    <cellStyle name="Vejica 2 4 2 2 5 2 5 3" xfId="15088"/>
    <cellStyle name="Vejica 2 4 2 2 5 2 6" xfId="7344"/>
    <cellStyle name="Vejica 2 4 2 2 5 2 6 2" xfId="11618"/>
    <cellStyle name="Vejica 2 4 2 2 5 2 6 2 2" xfId="18097"/>
    <cellStyle name="Vejica 2 4 2 2 5 2 6 3" xfId="15441"/>
    <cellStyle name="Vejica 2 4 2 2 5 2 7" xfId="9083"/>
    <cellStyle name="Vejica 2 4 2 2 5 2 7 2" xfId="16156"/>
    <cellStyle name="Vejica 2 4 2 2 5 2 8" xfId="13771"/>
    <cellStyle name="Vejica 2 4 2 2 5 3" xfId="5825"/>
    <cellStyle name="Vejica 2 4 2 2 5 3 2" xfId="6559"/>
    <cellStyle name="Vejica 2 4 2 2 5 3 2 2" xfId="10846"/>
    <cellStyle name="Vejica 2 4 2 2 5 3 2 2 2" xfId="17334"/>
    <cellStyle name="Vejica 2 4 2 2 5 3 2 3" xfId="14681"/>
    <cellStyle name="Vejica 2 4 2 2 5 3 3" xfId="10123"/>
    <cellStyle name="Vejica 2 4 2 2 5 3 3 2" xfId="16619"/>
    <cellStyle name="Vejica 2 4 2 2 5 3 4" xfId="13970"/>
    <cellStyle name="Vejica 2 4 2 2 5 4" xfId="6259"/>
    <cellStyle name="Vejica 2 4 2 2 5 4 2" xfId="10546"/>
    <cellStyle name="Vejica 2 4 2 2 5 4 2 2" xfId="17034"/>
    <cellStyle name="Vejica 2 4 2 2 5 4 3" xfId="14381"/>
    <cellStyle name="Vejica 2 4 2 2 5 5" xfId="6872"/>
    <cellStyle name="Vejica 2 4 2 2 5 5 2" xfId="11153"/>
    <cellStyle name="Vejica 2 4 2 2 5 5 2 2" xfId="17639"/>
    <cellStyle name="Vejica 2 4 2 2 5 5 3" xfId="14986"/>
    <cellStyle name="Vejica 2 4 2 2 5 6" xfId="7243"/>
    <cellStyle name="Vejica 2 4 2 2 5 6 2" xfId="11517"/>
    <cellStyle name="Vejica 2 4 2 2 5 6 2 2" xfId="17996"/>
    <cellStyle name="Vejica 2 4 2 2 5 6 3" xfId="15340"/>
    <cellStyle name="Vejica 2 4 2 2 5 7" xfId="8266"/>
    <cellStyle name="Vejica 2 4 2 2 5 7 2" xfId="15827"/>
    <cellStyle name="Vejica 2 4 2 2 5 8" xfId="12892"/>
    <cellStyle name="Vejica 2 4 2 2 5 8 2" xfId="18830"/>
    <cellStyle name="Vejica 2 4 2 2 5 9" xfId="13670"/>
    <cellStyle name="Vejica 2 4 2 2 6" xfId="4002"/>
    <cellStyle name="Vejica 2 4 2 2 6 2" xfId="4003"/>
    <cellStyle name="Vejica 2 4 2 2 7" xfId="4004"/>
    <cellStyle name="Vejica 2 4 2 2 8" xfId="3993"/>
    <cellStyle name="Vejica 2 4 2 2 9" xfId="5727"/>
    <cellStyle name="Vejica 2 4 2 2 9 2" xfId="6463"/>
    <cellStyle name="Vejica 2 4 2 2 9 2 2" xfId="10750"/>
    <cellStyle name="Vejica 2 4 2 2 9 2 2 2" xfId="17238"/>
    <cellStyle name="Vejica 2 4 2 2 9 2 3" xfId="14585"/>
    <cellStyle name="Vejica 2 4 2 2 9 3" xfId="10025"/>
    <cellStyle name="Vejica 2 4 2 2 9 3 2" xfId="16522"/>
    <cellStyle name="Vejica 2 4 2 2 9 4" xfId="13873"/>
    <cellStyle name="Vejica 2 4 2 3" xfId="624"/>
    <cellStyle name="Vejica 2 4 2 3 10" xfId="6778"/>
    <cellStyle name="Vejica 2 4 2 3 10 2" xfId="11059"/>
    <cellStyle name="Vejica 2 4 2 3 10 2 2" xfId="17545"/>
    <cellStyle name="Vejica 2 4 2 3 10 3" xfId="14892"/>
    <cellStyle name="Vejica 2 4 2 3 11" xfId="7149"/>
    <cellStyle name="Vejica 2 4 2 3 11 2" xfId="11423"/>
    <cellStyle name="Vejica 2 4 2 3 11 2 2" xfId="17902"/>
    <cellStyle name="Vejica 2 4 2 3 11 3" xfId="15246"/>
    <cellStyle name="Vejica 2 4 2 3 12" xfId="7843"/>
    <cellStyle name="Vejica 2 4 2 3 12 2" xfId="15613"/>
    <cellStyle name="Vejica 2 4 2 3 13" xfId="12651"/>
    <cellStyle name="Vejica 2 4 2 3 13 2" xfId="18590"/>
    <cellStyle name="Vejica 2 4 2 3 14" xfId="13569"/>
    <cellStyle name="Vejica 2 4 2 3 2" xfId="1919"/>
    <cellStyle name="Vejica 2 4 2 3 3" xfId="1920"/>
    <cellStyle name="Vejica 2 4 2 3 3 2" xfId="4006"/>
    <cellStyle name="Vejica 2 4 2 3 4" xfId="1921"/>
    <cellStyle name="Vejica 2 4 2 3 4 2" xfId="4007"/>
    <cellStyle name="Vejica 2 4 2 3 4 2 2" xfId="6044"/>
    <cellStyle name="Vejica 2 4 2 3 4 2 2 2" xfId="6665"/>
    <cellStyle name="Vejica 2 4 2 3 4 2 2 2 2" xfId="10952"/>
    <cellStyle name="Vejica 2 4 2 3 4 2 2 2 2 2" xfId="17440"/>
    <cellStyle name="Vejica 2 4 2 3 4 2 2 2 3" xfId="14787"/>
    <cellStyle name="Vejica 2 4 2 3 4 2 2 3" xfId="10344"/>
    <cellStyle name="Vejica 2 4 2 3 4 2 2 3 2" xfId="16834"/>
    <cellStyle name="Vejica 2 4 2 3 4 2 2 4" xfId="14182"/>
    <cellStyle name="Vejica 2 4 2 3 4 2 3" xfId="5938"/>
    <cellStyle name="Vejica 2 4 2 3 4 2 3 2" xfId="10238"/>
    <cellStyle name="Vejica 2 4 2 3 4 2 3 2 2" xfId="16728"/>
    <cellStyle name="Vejica 2 4 2 3 4 2 3 3" xfId="14076"/>
    <cellStyle name="Vejica 2 4 2 3 4 2 4" xfId="6361"/>
    <cellStyle name="Vejica 2 4 2 3 4 2 4 2" xfId="10648"/>
    <cellStyle name="Vejica 2 4 2 3 4 2 4 2 2" xfId="17136"/>
    <cellStyle name="Vejica 2 4 2 3 4 2 4 3" xfId="14483"/>
    <cellStyle name="Vejica 2 4 2 3 4 2 5" xfId="6975"/>
    <cellStyle name="Vejica 2 4 2 3 4 2 5 2" xfId="11256"/>
    <cellStyle name="Vejica 2 4 2 3 4 2 5 2 2" xfId="17742"/>
    <cellStyle name="Vejica 2 4 2 3 4 2 5 3" xfId="15089"/>
    <cellStyle name="Vejica 2 4 2 3 4 2 6" xfId="7345"/>
    <cellStyle name="Vejica 2 4 2 3 4 2 6 2" xfId="11619"/>
    <cellStyle name="Vejica 2 4 2 3 4 2 6 2 2" xfId="18098"/>
    <cellStyle name="Vejica 2 4 2 3 4 2 6 3" xfId="15442"/>
    <cellStyle name="Vejica 2 4 2 3 4 2 7" xfId="9084"/>
    <cellStyle name="Vejica 2 4 2 3 4 2 7 2" xfId="16157"/>
    <cellStyle name="Vejica 2 4 2 3 4 2 8" xfId="13772"/>
    <cellStyle name="Vejica 2 4 2 3 4 3" xfId="5826"/>
    <cellStyle name="Vejica 2 4 2 3 4 3 2" xfId="6560"/>
    <cellStyle name="Vejica 2 4 2 3 4 3 2 2" xfId="10847"/>
    <cellStyle name="Vejica 2 4 2 3 4 3 2 2 2" xfId="17335"/>
    <cellStyle name="Vejica 2 4 2 3 4 3 2 3" xfId="14682"/>
    <cellStyle name="Vejica 2 4 2 3 4 3 3" xfId="10124"/>
    <cellStyle name="Vejica 2 4 2 3 4 3 3 2" xfId="16620"/>
    <cellStyle name="Vejica 2 4 2 3 4 3 4" xfId="13971"/>
    <cellStyle name="Vejica 2 4 2 3 4 4" xfId="6260"/>
    <cellStyle name="Vejica 2 4 2 3 4 4 2" xfId="10547"/>
    <cellStyle name="Vejica 2 4 2 3 4 4 2 2" xfId="17035"/>
    <cellStyle name="Vejica 2 4 2 3 4 4 3" xfId="14382"/>
    <cellStyle name="Vejica 2 4 2 3 4 5" xfId="6873"/>
    <cellStyle name="Vejica 2 4 2 3 4 5 2" xfId="11154"/>
    <cellStyle name="Vejica 2 4 2 3 4 5 2 2" xfId="17640"/>
    <cellStyle name="Vejica 2 4 2 3 4 5 3" xfId="14987"/>
    <cellStyle name="Vejica 2 4 2 3 4 6" xfId="7244"/>
    <cellStyle name="Vejica 2 4 2 3 4 6 2" xfId="11518"/>
    <cellStyle name="Vejica 2 4 2 3 4 6 2 2" xfId="17997"/>
    <cellStyle name="Vejica 2 4 2 3 4 6 3" xfId="15341"/>
    <cellStyle name="Vejica 2 4 2 3 4 7" xfId="8267"/>
    <cellStyle name="Vejica 2 4 2 3 4 7 2" xfId="15828"/>
    <cellStyle name="Vejica 2 4 2 3 4 8" xfId="12893"/>
    <cellStyle name="Vejica 2 4 2 3 4 8 2" xfId="18831"/>
    <cellStyle name="Vejica 2 4 2 3 4 9" xfId="13671"/>
    <cellStyle name="Vejica 2 4 2 3 5" xfId="4008"/>
    <cellStyle name="Vejica 2 4 2 3 5 2" xfId="4009"/>
    <cellStyle name="Vejica 2 4 2 3 6" xfId="4010"/>
    <cellStyle name="Vejica 2 4 2 3 7" xfId="4005"/>
    <cellStyle name="Vejica 2 4 2 3 8" xfId="5729"/>
    <cellStyle name="Vejica 2 4 2 3 8 2" xfId="6465"/>
    <cellStyle name="Vejica 2 4 2 3 8 2 2" xfId="10752"/>
    <cellStyle name="Vejica 2 4 2 3 8 2 2 2" xfId="17240"/>
    <cellStyle name="Vejica 2 4 2 3 8 2 3" xfId="14587"/>
    <cellStyle name="Vejica 2 4 2 3 8 3" xfId="10027"/>
    <cellStyle name="Vejica 2 4 2 3 8 3 2" xfId="16524"/>
    <cellStyle name="Vejica 2 4 2 3 8 4" xfId="13875"/>
    <cellStyle name="Vejica 2 4 2 3 9" xfId="6165"/>
    <cellStyle name="Vejica 2 4 2 3 9 2" xfId="10452"/>
    <cellStyle name="Vejica 2 4 2 3 9 2 2" xfId="16940"/>
    <cellStyle name="Vejica 2 4 2 3 9 3" xfId="14287"/>
    <cellStyle name="Vejica 2 4 2 4" xfId="1922"/>
    <cellStyle name="Vejica 2 4 2 5" xfId="1923"/>
    <cellStyle name="Vejica 2 4 2 5 2" xfId="4011"/>
    <cellStyle name="Vejica 2 4 2 6" xfId="1924"/>
    <cellStyle name="Vejica 2 4 2 6 2" xfId="4012"/>
    <cellStyle name="Vejica 2 4 2 6 2 2" xfId="6045"/>
    <cellStyle name="Vejica 2 4 2 6 2 2 2" xfId="6666"/>
    <cellStyle name="Vejica 2 4 2 6 2 2 2 2" xfId="10953"/>
    <cellStyle name="Vejica 2 4 2 6 2 2 2 2 2" xfId="17441"/>
    <cellStyle name="Vejica 2 4 2 6 2 2 2 3" xfId="14788"/>
    <cellStyle name="Vejica 2 4 2 6 2 2 3" xfId="10345"/>
    <cellStyle name="Vejica 2 4 2 6 2 2 3 2" xfId="16835"/>
    <cellStyle name="Vejica 2 4 2 6 2 2 4" xfId="14183"/>
    <cellStyle name="Vejica 2 4 2 6 2 3" xfId="5939"/>
    <cellStyle name="Vejica 2 4 2 6 2 3 2" xfId="10239"/>
    <cellStyle name="Vejica 2 4 2 6 2 3 2 2" xfId="16729"/>
    <cellStyle name="Vejica 2 4 2 6 2 3 3" xfId="14077"/>
    <cellStyle name="Vejica 2 4 2 6 2 4" xfId="6362"/>
    <cellStyle name="Vejica 2 4 2 6 2 4 2" xfId="10649"/>
    <cellStyle name="Vejica 2 4 2 6 2 4 2 2" xfId="17137"/>
    <cellStyle name="Vejica 2 4 2 6 2 4 3" xfId="14484"/>
    <cellStyle name="Vejica 2 4 2 6 2 5" xfId="6976"/>
    <cellStyle name="Vejica 2 4 2 6 2 5 2" xfId="11257"/>
    <cellStyle name="Vejica 2 4 2 6 2 5 2 2" xfId="17743"/>
    <cellStyle name="Vejica 2 4 2 6 2 5 3" xfId="15090"/>
    <cellStyle name="Vejica 2 4 2 6 2 6" xfId="7346"/>
    <cellStyle name="Vejica 2 4 2 6 2 6 2" xfId="11620"/>
    <cellStyle name="Vejica 2 4 2 6 2 6 2 2" xfId="18099"/>
    <cellStyle name="Vejica 2 4 2 6 2 6 3" xfId="15443"/>
    <cellStyle name="Vejica 2 4 2 6 2 7" xfId="9085"/>
    <cellStyle name="Vejica 2 4 2 6 2 7 2" xfId="16158"/>
    <cellStyle name="Vejica 2 4 2 6 2 8" xfId="13773"/>
    <cellStyle name="Vejica 2 4 2 6 3" xfId="5827"/>
    <cellStyle name="Vejica 2 4 2 6 3 2" xfId="6561"/>
    <cellStyle name="Vejica 2 4 2 6 3 2 2" xfId="10848"/>
    <cellStyle name="Vejica 2 4 2 6 3 2 2 2" xfId="17336"/>
    <cellStyle name="Vejica 2 4 2 6 3 2 3" xfId="14683"/>
    <cellStyle name="Vejica 2 4 2 6 3 3" xfId="10125"/>
    <cellStyle name="Vejica 2 4 2 6 3 3 2" xfId="16621"/>
    <cellStyle name="Vejica 2 4 2 6 3 4" xfId="13972"/>
    <cellStyle name="Vejica 2 4 2 6 4" xfId="6261"/>
    <cellStyle name="Vejica 2 4 2 6 4 2" xfId="10548"/>
    <cellStyle name="Vejica 2 4 2 6 4 2 2" xfId="17036"/>
    <cellStyle name="Vejica 2 4 2 6 4 3" xfId="14383"/>
    <cellStyle name="Vejica 2 4 2 6 5" xfId="6874"/>
    <cellStyle name="Vejica 2 4 2 6 5 2" xfId="11155"/>
    <cellStyle name="Vejica 2 4 2 6 5 2 2" xfId="17641"/>
    <cellStyle name="Vejica 2 4 2 6 5 3" xfId="14988"/>
    <cellStyle name="Vejica 2 4 2 6 6" xfId="7245"/>
    <cellStyle name="Vejica 2 4 2 6 6 2" xfId="11519"/>
    <cellStyle name="Vejica 2 4 2 6 6 2 2" xfId="17998"/>
    <cellStyle name="Vejica 2 4 2 6 6 3" xfId="15342"/>
    <cellStyle name="Vejica 2 4 2 6 7" xfId="8268"/>
    <cellStyle name="Vejica 2 4 2 6 7 2" xfId="15829"/>
    <cellStyle name="Vejica 2 4 2 6 8" xfId="12894"/>
    <cellStyle name="Vejica 2 4 2 6 8 2" xfId="18832"/>
    <cellStyle name="Vejica 2 4 2 6 9" xfId="13672"/>
    <cellStyle name="Vejica 2 4 2 7" xfId="4013"/>
    <cellStyle name="Vejica 2 4 2 7 2" xfId="4014"/>
    <cellStyle name="Vejica 2 4 2 8" xfId="4015"/>
    <cellStyle name="Vejica 2 4 2 9" xfId="3992"/>
    <cellStyle name="Vejica 2 4 20" xfId="13436"/>
    <cellStyle name="Vejica 2 4 20 2" xfId="19371"/>
    <cellStyle name="Vejica 2 4 21" xfId="13565"/>
    <cellStyle name="Vejica 2 4 3" xfId="625"/>
    <cellStyle name="Vejica 2 4 3 10" xfId="5730"/>
    <cellStyle name="Vejica 2 4 3 10 2" xfId="6466"/>
    <cellStyle name="Vejica 2 4 3 10 2 2" xfId="10753"/>
    <cellStyle name="Vejica 2 4 3 10 2 2 2" xfId="17241"/>
    <cellStyle name="Vejica 2 4 3 10 2 3" xfId="14588"/>
    <cellStyle name="Vejica 2 4 3 10 3" xfId="10028"/>
    <cellStyle name="Vejica 2 4 3 10 3 2" xfId="16525"/>
    <cellStyle name="Vejica 2 4 3 10 4" xfId="13876"/>
    <cellStyle name="Vejica 2 4 3 11" xfId="6166"/>
    <cellStyle name="Vejica 2 4 3 11 2" xfId="10453"/>
    <cellStyle name="Vejica 2 4 3 11 2 2" xfId="16941"/>
    <cellStyle name="Vejica 2 4 3 11 3" xfId="14288"/>
    <cellStyle name="Vejica 2 4 3 12" xfId="6779"/>
    <cellStyle name="Vejica 2 4 3 12 2" xfId="11060"/>
    <cellStyle name="Vejica 2 4 3 12 2 2" xfId="17546"/>
    <cellStyle name="Vejica 2 4 3 12 3" xfId="14893"/>
    <cellStyle name="Vejica 2 4 3 13" xfId="7079"/>
    <cellStyle name="Vejica 2 4 3 13 2" xfId="11353"/>
    <cellStyle name="Vejica 2 4 3 13 2 2" xfId="17832"/>
    <cellStyle name="Vejica 2 4 3 13 3" xfId="15176"/>
    <cellStyle name="Vejica 2 4 3 14" xfId="7150"/>
    <cellStyle name="Vejica 2 4 3 14 2" xfId="11424"/>
    <cellStyle name="Vejica 2 4 3 14 2 2" xfId="17903"/>
    <cellStyle name="Vejica 2 4 3 14 3" xfId="15247"/>
    <cellStyle name="Vejica 2 4 3 15" xfId="7844"/>
    <cellStyle name="Vejica 2 4 3 15 2" xfId="15614"/>
    <cellStyle name="Vejica 2 4 3 16" xfId="12652"/>
    <cellStyle name="Vejica 2 4 3 16 2" xfId="18591"/>
    <cellStyle name="Vejica 2 4 3 17" xfId="13570"/>
    <cellStyle name="Vejica 2 4 3 2" xfId="626"/>
    <cellStyle name="Vejica 2 4 3 2 10" xfId="6167"/>
    <cellStyle name="Vejica 2 4 3 2 10 2" xfId="10454"/>
    <cellStyle name="Vejica 2 4 3 2 10 2 2" xfId="16942"/>
    <cellStyle name="Vejica 2 4 3 2 10 3" xfId="14289"/>
    <cellStyle name="Vejica 2 4 3 2 11" xfId="6780"/>
    <cellStyle name="Vejica 2 4 3 2 11 2" xfId="11061"/>
    <cellStyle name="Vejica 2 4 3 2 11 2 2" xfId="17547"/>
    <cellStyle name="Vejica 2 4 3 2 11 3" xfId="14894"/>
    <cellStyle name="Vejica 2 4 3 2 12" xfId="7080"/>
    <cellStyle name="Vejica 2 4 3 2 12 2" xfId="11354"/>
    <cellStyle name="Vejica 2 4 3 2 12 2 2" xfId="17833"/>
    <cellStyle name="Vejica 2 4 3 2 12 3" xfId="15177"/>
    <cellStyle name="Vejica 2 4 3 2 13" xfId="7151"/>
    <cellStyle name="Vejica 2 4 3 2 13 2" xfId="11425"/>
    <cellStyle name="Vejica 2 4 3 2 13 2 2" xfId="17904"/>
    <cellStyle name="Vejica 2 4 3 2 13 3" xfId="15248"/>
    <cellStyle name="Vejica 2 4 3 2 14" xfId="7845"/>
    <cellStyle name="Vejica 2 4 3 2 14 2" xfId="15615"/>
    <cellStyle name="Vejica 2 4 3 2 15" xfId="12653"/>
    <cellStyle name="Vejica 2 4 3 2 15 2" xfId="18592"/>
    <cellStyle name="Vejica 2 4 3 2 16" xfId="13571"/>
    <cellStyle name="Vejica 2 4 3 2 2" xfId="627"/>
    <cellStyle name="Vejica 2 4 3 2 2 10" xfId="6781"/>
    <cellStyle name="Vejica 2 4 3 2 2 10 2" xfId="11062"/>
    <cellStyle name="Vejica 2 4 3 2 2 10 2 2" xfId="17548"/>
    <cellStyle name="Vejica 2 4 3 2 2 10 3" xfId="14895"/>
    <cellStyle name="Vejica 2 4 3 2 2 11" xfId="7152"/>
    <cellStyle name="Vejica 2 4 3 2 2 11 2" xfId="11426"/>
    <cellStyle name="Vejica 2 4 3 2 2 11 2 2" xfId="17905"/>
    <cellStyle name="Vejica 2 4 3 2 2 11 3" xfId="15249"/>
    <cellStyle name="Vejica 2 4 3 2 2 12" xfId="7846"/>
    <cellStyle name="Vejica 2 4 3 2 2 12 2" xfId="15616"/>
    <cellStyle name="Vejica 2 4 3 2 2 13" xfId="12654"/>
    <cellStyle name="Vejica 2 4 3 2 2 13 2" xfId="18593"/>
    <cellStyle name="Vejica 2 4 3 2 2 14" xfId="13572"/>
    <cellStyle name="Vejica 2 4 3 2 2 2" xfId="1925"/>
    <cellStyle name="Vejica 2 4 3 2 2 3" xfId="1926"/>
    <cellStyle name="Vejica 2 4 3 2 2 3 2" xfId="4019"/>
    <cellStyle name="Vejica 2 4 3 2 2 4" xfId="1927"/>
    <cellStyle name="Vejica 2 4 3 2 2 4 2" xfId="4020"/>
    <cellStyle name="Vejica 2 4 3 2 2 4 2 2" xfId="6046"/>
    <cellStyle name="Vejica 2 4 3 2 2 4 2 2 2" xfId="6667"/>
    <cellStyle name="Vejica 2 4 3 2 2 4 2 2 2 2" xfId="10954"/>
    <cellStyle name="Vejica 2 4 3 2 2 4 2 2 2 2 2" xfId="17442"/>
    <cellStyle name="Vejica 2 4 3 2 2 4 2 2 2 3" xfId="14789"/>
    <cellStyle name="Vejica 2 4 3 2 2 4 2 2 3" xfId="10346"/>
    <cellStyle name="Vejica 2 4 3 2 2 4 2 2 3 2" xfId="16836"/>
    <cellStyle name="Vejica 2 4 3 2 2 4 2 2 4" xfId="14184"/>
    <cellStyle name="Vejica 2 4 3 2 2 4 2 3" xfId="5940"/>
    <cellStyle name="Vejica 2 4 3 2 2 4 2 3 2" xfId="10240"/>
    <cellStyle name="Vejica 2 4 3 2 2 4 2 3 2 2" xfId="16730"/>
    <cellStyle name="Vejica 2 4 3 2 2 4 2 3 3" xfId="14078"/>
    <cellStyle name="Vejica 2 4 3 2 2 4 2 4" xfId="6363"/>
    <cellStyle name="Vejica 2 4 3 2 2 4 2 4 2" xfId="10650"/>
    <cellStyle name="Vejica 2 4 3 2 2 4 2 4 2 2" xfId="17138"/>
    <cellStyle name="Vejica 2 4 3 2 2 4 2 4 3" xfId="14485"/>
    <cellStyle name="Vejica 2 4 3 2 2 4 2 5" xfId="6977"/>
    <cellStyle name="Vejica 2 4 3 2 2 4 2 5 2" xfId="11258"/>
    <cellStyle name="Vejica 2 4 3 2 2 4 2 5 2 2" xfId="17744"/>
    <cellStyle name="Vejica 2 4 3 2 2 4 2 5 3" xfId="15091"/>
    <cellStyle name="Vejica 2 4 3 2 2 4 2 6" xfId="7347"/>
    <cellStyle name="Vejica 2 4 3 2 2 4 2 6 2" xfId="11621"/>
    <cellStyle name="Vejica 2 4 3 2 2 4 2 6 2 2" xfId="18100"/>
    <cellStyle name="Vejica 2 4 3 2 2 4 2 6 3" xfId="15444"/>
    <cellStyle name="Vejica 2 4 3 2 2 4 2 7" xfId="9088"/>
    <cellStyle name="Vejica 2 4 3 2 2 4 2 7 2" xfId="16160"/>
    <cellStyle name="Vejica 2 4 3 2 2 4 2 8" xfId="13774"/>
    <cellStyle name="Vejica 2 4 3 2 2 4 3" xfId="5828"/>
    <cellStyle name="Vejica 2 4 3 2 2 4 3 2" xfId="6562"/>
    <cellStyle name="Vejica 2 4 3 2 2 4 3 2 2" xfId="10849"/>
    <cellStyle name="Vejica 2 4 3 2 2 4 3 2 2 2" xfId="17337"/>
    <cellStyle name="Vejica 2 4 3 2 2 4 3 2 3" xfId="14684"/>
    <cellStyle name="Vejica 2 4 3 2 2 4 3 3" xfId="10126"/>
    <cellStyle name="Vejica 2 4 3 2 2 4 3 3 2" xfId="16622"/>
    <cellStyle name="Vejica 2 4 3 2 2 4 3 4" xfId="13973"/>
    <cellStyle name="Vejica 2 4 3 2 2 4 4" xfId="6262"/>
    <cellStyle name="Vejica 2 4 3 2 2 4 4 2" xfId="10549"/>
    <cellStyle name="Vejica 2 4 3 2 2 4 4 2 2" xfId="17037"/>
    <cellStyle name="Vejica 2 4 3 2 2 4 4 3" xfId="14384"/>
    <cellStyle name="Vejica 2 4 3 2 2 4 5" xfId="6875"/>
    <cellStyle name="Vejica 2 4 3 2 2 4 5 2" xfId="11156"/>
    <cellStyle name="Vejica 2 4 3 2 2 4 5 2 2" xfId="17642"/>
    <cellStyle name="Vejica 2 4 3 2 2 4 5 3" xfId="14989"/>
    <cellStyle name="Vejica 2 4 3 2 2 4 6" xfId="7246"/>
    <cellStyle name="Vejica 2 4 3 2 2 4 6 2" xfId="11520"/>
    <cellStyle name="Vejica 2 4 3 2 2 4 6 2 2" xfId="17999"/>
    <cellStyle name="Vejica 2 4 3 2 2 4 6 3" xfId="15343"/>
    <cellStyle name="Vejica 2 4 3 2 2 4 7" xfId="8269"/>
    <cellStyle name="Vejica 2 4 3 2 2 4 7 2" xfId="15830"/>
    <cellStyle name="Vejica 2 4 3 2 2 4 8" xfId="12895"/>
    <cellStyle name="Vejica 2 4 3 2 2 4 8 2" xfId="18833"/>
    <cellStyle name="Vejica 2 4 3 2 2 4 9" xfId="13673"/>
    <cellStyle name="Vejica 2 4 3 2 2 5" xfId="4021"/>
    <cellStyle name="Vejica 2 4 3 2 2 5 2" xfId="4022"/>
    <cellStyle name="Vejica 2 4 3 2 2 6" xfId="4023"/>
    <cellStyle name="Vejica 2 4 3 2 2 7" xfId="4018"/>
    <cellStyle name="Vejica 2 4 3 2 2 8" xfId="5732"/>
    <cellStyle name="Vejica 2 4 3 2 2 8 2" xfId="6468"/>
    <cellStyle name="Vejica 2 4 3 2 2 8 2 2" xfId="10755"/>
    <cellStyle name="Vejica 2 4 3 2 2 8 2 2 2" xfId="17243"/>
    <cellStyle name="Vejica 2 4 3 2 2 8 2 3" xfId="14590"/>
    <cellStyle name="Vejica 2 4 3 2 2 8 3" xfId="10030"/>
    <cellStyle name="Vejica 2 4 3 2 2 8 3 2" xfId="16527"/>
    <cellStyle name="Vejica 2 4 3 2 2 8 4" xfId="13878"/>
    <cellStyle name="Vejica 2 4 3 2 2 9" xfId="6168"/>
    <cellStyle name="Vejica 2 4 3 2 2 9 2" xfId="10455"/>
    <cellStyle name="Vejica 2 4 3 2 2 9 2 2" xfId="16943"/>
    <cellStyle name="Vejica 2 4 3 2 2 9 3" xfId="14290"/>
    <cellStyle name="Vejica 2 4 3 2 3" xfId="1928"/>
    <cellStyle name="Vejica 2 4 3 2 4" xfId="1929"/>
    <cellStyle name="Vejica 2 4 3 2 4 2" xfId="4024"/>
    <cellStyle name="Vejica 2 4 3 2 5" xfId="1930"/>
    <cellStyle name="Vejica 2 4 3 2 5 2" xfId="4025"/>
    <cellStyle name="Vejica 2 4 3 2 5 2 2" xfId="6047"/>
    <cellStyle name="Vejica 2 4 3 2 5 2 2 2" xfId="6668"/>
    <cellStyle name="Vejica 2 4 3 2 5 2 2 2 2" xfId="10955"/>
    <cellStyle name="Vejica 2 4 3 2 5 2 2 2 2 2" xfId="17443"/>
    <cellStyle name="Vejica 2 4 3 2 5 2 2 2 3" xfId="14790"/>
    <cellStyle name="Vejica 2 4 3 2 5 2 2 3" xfId="10347"/>
    <cellStyle name="Vejica 2 4 3 2 5 2 2 3 2" xfId="16837"/>
    <cellStyle name="Vejica 2 4 3 2 5 2 2 4" xfId="14185"/>
    <cellStyle name="Vejica 2 4 3 2 5 2 3" xfId="5941"/>
    <cellStyle name="Vejica 2 4 3 2 5 2 3 2" xfId="10241"/>
    <cellStyle name="Vejica 2 4 3 2 5 2 3 2 2" xfId="16731"/>
    <cellStyle name="Vejica 2 4 3 2 5 2 3 3" xfId="14079"/>
    <cellStyle name="Vejica 2 4 3 2 5 2 4" xfId="6364"/>
    <cellStyle name="Vejica 2 4 3 2 5 2 4 2" xfId="10651"/>
    <cellStyle name="Vejica 2 4 3 2 5 2 4 2 2" xfId="17139"/>
    <cellStyle name="Vejica 2 4 3 2 5 2 4 3" xfId="14486"/>
    <cellStyle name="Vejica 2 4 3 2 5 2 5" xfId="6978"/>
    <cellStyle name="Vejica 2 4 3 2 5 2 5 2" xfId="11259"/>
    <cellStyle name="Vejica 2 4 3 2 5 2 5 2 2" xfId="17745"/>
    <cellStyle name="Vejica 2 4 3 2 5 2 5 3" xfId="15092"/>
    <cellStyle name="Vejica 2 4 3 2 5 2 6" xfId="7348"/>
    <cellStyle name="Vejica 2 4 3 2 5 2 6 2" xfId="11622"/>
    <cellStyle name="Vejica 2 4 3 2 5 2 6 2 2" xfId="18101"/>
    <cellStyle name="Vejica 2 4 3 2 5 2 6 3" xfId="15445"/>
    <cellStyle name="Vejica 2 4 3 2 5 2 7" xfId="9090"/>
    <cellStyle name="Vejica 2 4 3 2 5 2 7 2" xfId="16162"/>
    <cellStyle name="Vejica 2 4 3 2 5 2 8" xfId="13775"/>
    <cellStyle name="Vejica 2 4 3 2 5 3" xfId="5829"/>
    <cellStyle name="Vejica 2 4 3 2 5 3 2" xfId="6563"/>
    <cellStyle name="Vejica 2 4 3 2 5 3 2 2" xfId="10850"/>
    <cellStyle name="Vejica 2 4 3 2 5 3 2 2 2" xfId="17338"/>
    <cellStyle name="Vejica 2 4 3 2 5 3 2 3" xfId="14685"/>
    <cellStyle name="Vejica 2 4 3 2 5 3 3" xfId="10127"/>
    <cellStyle name="Vejica 2 4 3 2 5 3 3 2" xfId="16623"/>
    <cellStyle name="Vejica 2 4 3 2 5 3 4" xfId="13974"/>
    <cellStyle name="Vejica 2 4 3 2 5 4" xfId="6263"/>
    <cellStyle name="Vejica 2 4 3 2 5 4 2" xfId="10550"/>
    <cellStyle name="Vejica 2 4 3 2 5 4 2 2" xfId="17038"/>
    <cellStyle name="Vejica 2 4 3 2 5 4 3" xfId="14385"/>
    <cellStyle name="Vejica 2 4 3 2 5 5" xfId="6876"/>
    <cellStyle name="Vejica 2 4 3 2 5 5 2" xfId="11157"/>
    <cellStyle name="Vejica 2 4 3 2 5 5 2 2" xfId="17643"/>
    <cellStyle name="Vejica 2 4 3 2 5 5 3" xfId="14990"/>
    <cellStyle name="Vejica 2 4 3 2 5 6" xfId="7247"/>
    <cellStyle name="Vejica 2 4 3 2 5 6 2" xfId="11521"/>
    <cellStyle name="Vejica 2 4 3 2 5 6 2 2" xfId="18000"/>
    <cellStyle name="Vejica 2 4 3 2 5 6 3" xfId="15344"/>
    <cellStyle name="Vejica 2 4 3 2 5 7" xfId="8270"/>
    <cellStyle name="Vejica 2 4 3 2 5 7 2" xfId="15831"/>
    <cellStyle name="Vejica 2 4 3 2 5 8" xfId="12896"/>
    <cellStyle name="Vejica 2 4 3 2 5 8 2" xfId="18834"/>
    <cellStyle name="Vejica 2 4 3 2 5 9" xfId="13674"/>
    <cellStyle name="Vejica 2 4 3 2 6" xfId="4026"/>
    <cellStyle name="Vejica 2 4 3 2 6 2" xfId="4027"/>
    <cellStyle name="Vejica 2 4 3 2 7" xfId="4028"/>
    <cellStyle name="Vejica 2 4 3 2 8" xfId="4017"/>
    <cellStyle name="Vejica 2 4 3 2 9" xfId="5731"/>
    <cellStyle name="Vejica 2 4 3 2 9 2" xfId="6467"/>
    <cellStyle name="Vejica 2 4 3 2 9 2 2" xfId="10754"/>
    <cellStyle name="Vejica 2 4 3 2 9 2 2 2" xfId="17242"/>
    <cellStyle name="Vejica 2 4 3 2 9 2 3" xfId="14589"/>
    <cellStyle name="Vejica 2 4 3 2 9 3" xfId="10029"/>
    <cellStyle name="Vejica 2 4 3 2 9 3 2" xfId="16526"/>
    <cellStyle name="Vejica 2 4 3 2 9 4" xfId="13877"/>
    <cellStyle name="Vejica 2 4 3 3" xfId="628"/>
    <cellStyle name="Vejica 2 4 3 3 10" xfId="6782"/>
    <cellStyle name="Vejica 2 4 3 3 10 2" xfId="11063"/>
    <cellStyle name="Vejica 2 4 3 3 10 2 2" xfId="17549"/>
    <cellStyle name="Vejica 2 4 3 3 10 3" xfId="14896"/>
    <cellStyle name="Vejica 2 4 3 3 11" xfId="7153"/>
    <cellStyle name="Vejica 2 4 3 3 11 2" xfId="11427"/>
    <cellStyle name="Vejica 2 4 3 3 11 2 2" xfId="17906"/>
    <cellStyle name="Vejica 2 4 3 3 11 3" xfId="15250"/>
    <cellStyle name="Vejica 2 4 3 3 12" xfId="7847"/>
    <cellStyle name="Vejica 2 4 3 3 12 2" xfId="15617"/>
    <cellStyle name="Vejica 2 4 3 3 13" xfId="12655"/>
    <cellStyle name="Vejica 2 4 3 3 13 2" xfId="18594"/>
    <cellStyle name="Vejica 2 4 3 3 14" xfId="13573"/>
    <cellStyle name="Vejica 2 4 3 3 2" xfId="1931"/>
    <cellStyle name="Vejica 2 4 3 3 3" xfId="1932"/>
    <cellStyle name="Vejica 2 4 3 3 3 2" xfId="4030"/>
    <cellStyle name="Vejica 2 4 3 3 4" xfId="1933"/>
    <cellStyle name="Vejica 2 4 3 3 4 2" xfId="4031"/>
    <cellStyle name="Vejica 2 4 3 3 4 2 2" xfId="6048"/>
    <cellStyle name="Vejica 2 4 3 3 4 2 2 2" xfId="6669"/>
    <cellStyle name="Vejica 2 4 3 3 4 2 2 2 2" xfId="10956"/>
    <cellStyle name="Vejica 2 4 3 3 4 2 2 2 2 2" xfId="17444"/>
    <cellStyle name="Vejica 2 4 3 3 4 2 2 2 3" xfId="14791"/>
    <cellStyle name="Vejica 2 4 3 3 4 2 2 3" xfId="10348"/>
    <cellStyle name="Vejica 2 4 3 3 4 2 2 3 2" xfId="16838"/>
    <cellStyle name="Vejica 2 4 3 3 4 2 2 4" xfId="14186"/>
    <cellStyle name="Vejica 2 4 3 3 4 2 3" xfId="5942"/>
    <cellStyle name="Vejica 2 4 3 3 4 2 3 2" xfId="10242"/>
    <cellStyle name="Vejica 2 4 3 3 4 2 3 2 2" xfId="16732"/>
    <cellStyle name="Vejica 2 4 3 3 4 2 3 3" xfId="14080"/>
    <cellStyle name="Vejica 2 4 3 3 4 2 4" xfId="6365"/>
    <cellStyle name="Vejica 2 4 3 3 4 2 4 2" xfId="10652"/>
    <cellStyle name="Vejica 2 4 3 3 4 2 4 2 2" xfId="17140"/>
    <cellStyle name="Vejica 2 4 3 3 4 2 4 3" xfId="14487"/>
    <cellStyle name="Vejica 2 4 3 3 4 2 5" xfId="6979"/>
    <cellStyle name="Vejica 2 4 3 3 4 2 5 2" xfId="11260"/>
    <cellStyle name="Vejica 2 4 3 3 4 2 5 2 2" xfId="17746"/>
    <cellStyle name="Vejica 2 4 3 3 4 2 5 3" xfId="15093"/>
    <cellStyle name="Vejica 2 4 3 3 4 2 6" xfId="7349"/>
    <cellStyle name="Vejica 2 4 3 3 4 2 6 2" xfId="11623"/>
    <cellStyle name="Vejica 2 4 3 3 4 2 6 2 2" xfId="18102"/>
    <cellStyle name="Vejica 2 4 3 3 4 2 6 3" xfId="15446"/>
    <cellStyle name="Vejica 2 4 3 3 4 2 7" xfId="9096"/>
    <cellStyle name="Vejica 2 4 3 3 4 2 7 2" xfId="16167"/>
    <cellStyle name="Vejica 2 4 3 3 4 2 8" xfId="13776"/>
    <cellStyle name="Vejica 2 4 3 3 4 3" xfId="5830"/>
    <cellStyle name="Vejica 2 4 3 3 4 3 2" xfId="6564"/>
    <cellStyle name="Vejica 2 4 3 3 4 3 2 2" xfId="10851"/>
    <cellStyle name="Vejica 2 4 3 3 4 3 2 2 2" xfId="17339"/>
    <cellStyle name="Vejica 2 4 3 3 4 3 2 3" xfId="14686"/>
    <cellStyle name="Vejica 2 4 3 3 4 3 3" xfId="10128"/>
    <cellStyle name="Vejica 2 4 3 3 4 3 3 2" xfId="16624"/>
    <cellStyle name="Vejica 2 4 3 3 4 3 4" xfId="13975"/>
    <cellStyle name="Vejica 2 4 3 3 4 4" xfId="6264"/>
    <cellStyle name="Vejica 2 4 3 3 4 4 2" xfId="10551"/>
    <cellStyle name="Vejica 2 4 3 3 4 4 2 2" xfId="17039"/>
    <cellStyle name="Vejica 2 4 3 3 4 4 3" xfId="14386"/>
    <cellStyle name="Vejica 2 4 3 3 4 5" xfId="6877"/>
    <cellStyle name="Vejica 2 4 3 3 4 5 2" xfId="11158"/>
    <cellStyle name="Vejica 2 4 3 3 4 5 2 2" xfId="17644"/>
    <cellStyle name="Vejica 2 4 3 3 4 5 3" xfId="14991"/>
    <cellStyle name="Vejica 2 4 3 3 4 6" xfId="7248"/>
    <cellStyle name="Vejica 2 4 3 3 4 6 2" xfId="11522"/>
    <cellStyle name="Vejica 2 4 3 3 4 6 2 2" xfId="18001"/>
    <cellStyle name="Vejica 2 4 3 3 4 6 3" xfId="15345"/>
    <cellStyle name="Vejica 2 4 3 3 4 7" xfId="8273"/>
    <cellStyle name="Vejica 2 4 3 3 4 7 2" xfId="15834"/>
    <cellStyle name="Vejica 2 4 3 3 4 8" xfId="12897"/>
    <cellStyle name="Vejica 2 4 3 3 4 8 2" xfId="18835"/>
    <cellStyle name="Vejica 2 4 3 3 4 9" xfId="13675"/>
    <cellStyle name="Vejica 2 4 3 3 5" xfId="4032"/>
    <cellStyle name="Vejica 2 4 3 3 5 2" xfId="4033"/>
    <cellStyle name="Vejica 2 4 3 3 6" xfId="4034"/>
    <cellStyle name="Vejica 2 4 3 3 7" xfId="4029"/>
    <cellStyle name="Vejica 2 4 3 3 8" xfId="5733"/>
    <cellStyle name="Vejica 2 4 3 3 8 2" xfId="6469"/>
    <cellStyle name="Vejica 2 4 3 3 8 2 2" xfId="10756"/>
    <cellStyle name="Vejica 2 4 3 3 8 2 2 2" xfId="17244"/>
    <cellStyle name="Vejica 2 4 3 3 8 2 3" xfId="14591"/>
    <cellStyle name="Vejica 2 4 3 3 8 3" xfId="10031"/>
    <cellStyle name="Vejica 2 4 3 3 8 3 2" xfId="16528"/>
    <cellStyle name="Vejica 2 4 3 3 8 4" xfId="13879"/>
    <cellStyle name="Vejica 2 4 3 3 9" xfId="6169"/>
    <cellStyle name="Vejica 2 4 3 3 9 2" xfId="10456"/>
    <cellStyle name="Vejica 2 4 3 3 9 2 2" xfId="16944"/>
    <cellStyle name="Vejica 2 4 3 3 9 3" xfId="14291"/>
    <cellStyle name="Vejica 2 4 3 4" xfId="1934"/>
    <cellStyle name="Vejica 2 4 3 5" xfId="1935"/>
    <cellStyle name="Vejica 2 4 3 5 2" xfId="4035"/>
    <cellStyle name="Vejica 2 4 3 6" xfId="1936"/>
    <cellStyle name="Vejica 2 4 3 6 2" xfId="4036"/>
    <cellStyle name="Vejica 2 4 3 6 2 2" xfId="6049"/>
    <cellStyle name="Vejica 2 4 3 6 2 2 2" xfId="6670"/>
    <cellStyle name="Vejica 2 4 3 6 2 2 2 2" xfId="10957"/>
    <cellStyle name="Vejica 2 4 3 6 2 2 2 2 2" xfId="17445"/>
    <cellStyle name="Vejica 2 4 3 6 2 2 2 3" xfId="14792"/>
    <cellStyle name="Vejica 2 4 3 6 2 2 3" xfId="10349"/>
    <cellStyle name="Vejica 2 4 3 6 2 2 3 2" xfId="16839"/>
    <cellStyle name="Vejica 2 4 3 6 2 2 4" xfId="14187"/>
    <cellStyle name="Vejica 2 4 3 6 2 3" xfId="5943"/>
    <cellStyle name="Vejica 2 4 3 6 2 3 2" xfId="10243"/>
    <cellStyle name="Vejica 2 4 3 6 2 3 2 2" xfId="16733"/>
    <cellStyle name="Vejica 2 4 3 6 2 3 3" xfId="14081"/>
    <cellStyle name="Vejica 2 4 3 6 2 4" xfId="6366"/>
    <cellStyle name="Vejica 2 4 3 6 2 4 2" xfId="10653"/>
    <cellStyle name="Vejica 2 4 3 6 2 4 2 2" xfId="17141"/>
    <cellStyle name="Vejica 2 4 3 6 2 4 3" xfId="14488"/>
    <cellStyle name="Vejica 2 4 3 6 2 5" xfId="6980"/>
    <cellStyle name="Vejica 2 4 3 6 2 5 2" xfId="11261"/>
    <cellStyle name="Vejica 2 4 3 6 2 5 2 2" xfId="17747"/>
    <cellStyle name="Vejica 2 4 3 6 2 5 3" xfId="15094"/>
    <cellStyle name="Vejica 2 4 3 6 2 6" xfId="7350"/>
    <cellStyle name="Vejica 2 4 3 6 2 6 2" xfId="11624"/>
    <cellStyle name="Vejica 2 4 3 6 2 6 2 2" xfId="18103"/>
    <cellStyle name="Vejica 2 4 3 6 2 6 3" xfId="15447"/>
    <cellStyle name="Vejica 2 4 3 6 2 7" xfId="9101"/>
    <cellStyle name="Vejica 2 4 3 6 2 7 2" xfId="16169"/>
    <cellStyle name="Vejica 2 4 3 6 2 8" xfId="13777"/>
    <cellStyle name="Vejica 2 4 3 6 3" xfId="5831"/>
    <cellStyle name="Vejica 2 4 3 6 3 2" xfId="6565"/>
    <cellStyle name="Vejica 2 4 3 6 3 2 2" xfId="10852"/>
    <cellStyle name="Vejica 2 4 3 6 3 2 2 2" xfId="17340"/>
    <cellStyle name="Vejica 2 4 3 6 3 2 3" xfId="14687"/>
    <cellStyle name="Vejica 2 4 3 6 3 3" xfId="10129"/>
    <cellStyle name="Vejica 2 4 3 6 3 3 2" xfId="16625"/>
    <cellStyle name="Vejica 2 4 3 6 3 4" xfId="13976"/>
    <cellStyle name="Vejica 2 4 3 6 4" xfId="6265"/>
    <cellStyle name="Vejica 2 4 3 6 4 2" xfId="10552"/>
    <cellStyle name="Vejica 2 4 3 6 4 2 2" xfId="17040"/>
    <cellStyle name="Vejica 2 4 3 6 4 3" xfId="14387"/>
    <cellStyle name="Vejica 2 4 3 6 5" xfId="6878"/>
    <cellStyle name="Vejica 2 4 3 6 5 2" xfId="11159"/>
    <cellStyle name="Vejica 2 4 3 6 5 2 2" xfId="17645"/>
    <cellStyle name="Vejica 2 4 3 6 5 3" xfId="14992"/>
    <cellStyle name="Vejica 2 4 3 6 6" xfId="7249"/>
    <cellStyle name="Vejica 2 4 3 6 6 2" xfId="11523"/>
    <cellStyle name="Vejica 2 4 3 6 6 2 2" xfId="18002"/>
    <cellStyle name="Vejica 2 4 3 6 6 3" xfId="15346"/>
    <cellStyle name="Vejica 2 4 3 6 7" xfId="8276"/>
    <cellStyle name="Vejica 2 4 3 6 7 2" xfId="15835"/>
    <cellStyle name="Vejica 2 4 3 6 8" xfId="12898"/>
    <cellStyle name="Vejica 2 4 3 6 8 2" xfId="18836"/>
    <cellStyle name="Vejica 2 4 3 6 9" xfId="13676"/>
    <cellStyle name="Vejica 2 4 3 7" xfId="4037"/>
    <cellStyle name="Vejica 2 4 3 7 2" xfId="4038"/>
    <cellStyle name="Vejica 2 4 3 8" xfId="4039"/>
    <cellStyle name="Vejica 2 4 3 9" xfId="4016"/>
    <cellStyle name="Vejica 2 4 4" xfId="629"/>
    <cellStyle name="Vejica 2 4 4 10" xfId="6170"/>
    <cellStyle name="Vejica 2 4 4 10 2" xfId="10457"/>
    <cellStyle name="Vejica 2 4 4 10 2 2" xfId="16945"/>
    <cellStyle name="Vejica 2 4 4 10 3" xfId="14292"/>
    <cellStyle name="Vejica 2 4 4 11" xfId="6783"/>
    <cellStyle name="Vejica 2 4 4 11 2" xfId="11064"/>
    <cellStyle name="Vejica 2 4 4 11 2 2" xfId="17550"/>
    <cellStyle name="Vejica 2 4 4 11 3" xfId="14897"/>
    <cellStyle name="Vejica 2 4 4 12" xfId="7081"/>
    <cellStyle name="Vejica 2 4 4 12 2" xfId="11355"/>
    <cellStyle name="Vejica 2 4 4 12 2 2" xfId="17834"/>
    <cellStyle name="Vejica 2 4 4 12 3" xfId="15178"/>
    <cellStyle name="Vejica 2 4 4 13" xfId="7154"/>
    <cellStyle name="Vejica 2 4 4 13 2" xfId="11428"/>
    <cellStyle name="Vejica 2 4 4 13 2 2" xfId="17907"/>
    <cellStyle name="Vejica 2 4 4 13 3" xfId="15251"/>
    <cellStyle name="Vejica 2 4 4 14" xfId="7848"/>
    <cellStyle name="Vejica 2 4 4 14 2" xfId="15618"/>
    <cellStyle name="Vejica 2 4 4 15" xfId="12656"/>
    <cellStyle name="Vejica 2 4 4 15 2" xfId="18595"/>
    <cellStyle name="Vejica 2 4 4 16" xfId="13574"/>
    <cellStyle name="Vejica 2 4 4 2" xfId="630"/>
    <cellStyle name="Vejica 2 4 4 2 10" xfId="6784"/>
    <cellStyle name="Vejica 2 4 4 2 10 2" xfId="11065"/>
    <cellStyle name="Vejica 2 4 4 2 10 2 2" xfId="17551"/>
    <cellStyle name="Vejica 2 4 4 2 10 3" xfId="14898"/>
    <cellStyle name="Vejica 2 4 4 2 11" xfId="7155"/>
    <cellStyle name="Vejica 2 4 4 2 11 2" xfId="11429"/>
    <cellStyle name="Vejica 2 4 4 2 11 2 2" xfId="17908"/>
    <cellStyle name="Vejica 2 4 4 2 11 3" xfId="15252"/>
    <cellStyle name="Vejica 2 4 4 2 12" xfId="7849"/>
    <cellStyle name="Vejica 2 4 4 2 12 2" xfId="15619"/>
    <cellStyle name="Vejica 2 4 4 2 13" xfId="12657"/>
    <cellStyle name="Vejica 2 4 4 2 13 2" xfId="18596"/>
    <cellStyle name="Vejica 2 4 4 2 14" xfId="13575"/>
    <cellStyle name="Vejica 2 4 4 2 2" xfId="1937"/>
    <cellStyle name="Vejica 2 4 4 2 3" xfId="1938"/>
    <cellStyle name="Vejica 2 4 4 2 3 2" xfId="4042"/>
    <cellStyle name="Vejica 2 4 4 2 4" xfId="1939"/>
    <cellStyle name="Vejica 2 4 4 2 4 2" xfId="4043"/>
    <cellStyle name="Vejica 2 4 4 2 4 2 2" xfId="6050"/>
    <cellStyle name="Vejica 2 4 4 2 4 2 2 2" xfId="6671"/>
    <cellStyle name="Vejica 2 4 4 2 4 2 2 2 2" xfId="10958"/>
    <cellStyle name="Vejica 2 4 4 2 4 2 2 2 2 2" xfId="17446"/>
    <cellStyle name="Vejica 2 4 4 2 4 2 2 2 3" xfId="14793"/>
    <cellStyle name="Vejica 2 4 4 2 4 2 2 3" xfId="10350"/>
    <cellStyle name="Vejica 2 4 4 2 4 2 2 3 2" xfId="16840"/>
    <cellStyle name="Vejica 2 4 4 2 4 2 2 4" xfId="14188"/>
    <cellStyle name="Vejica 2 4 4 2 4 2 3" xfId="5944"/>
    <cellStyle name="Vejica 2 4 4 2 4 2 3 2" xfId="10244"/>
    <cellStyle name="Vejica 2 4 4 2 4 2 3 2 2" xfId="16734"/>
    <cellStyle name="Vejica 2 4 4 2 4 2 3 3" xfId="14082"/>
    <cellStyle name="Vejica 2 4 4 2 4 2 4" xfId="6367"/>
    <cellStyle name="Vejica 2 4 4 2 4 2 4 2" xfId="10654"/>
    <cellStyle name="Vejica 2 4 4 2 4 2 4 2 2" xfId="17142"/>
    <cellStyle name="Vejica 2 4 4 2 4 2 4 3" xfId="14489"/>
    <cellStyle name="Vejica 2 4 4 2 4 2 5" xfId="6981"/>
    <cellStyle name="Vejica 2 4 4 2 4 2 5 2" xfId="11262"/>
    <cellStyle name="Vejica 2 4 4 2 4 2 5 2 2" xfId="17748"/>
    <cellStyle name="Vejica 2 4 4 2 4 2 5 3" xfId="15095"/>
    <cellStyle name="Vejica 2 4 4 2 4 2 6" xfId="7351"/>
    <cellStyle name="Vejica 2 4 4 2 4 2 6 2" xfId="11625"/>
    <cellStyle name="Vejica 2 4 4 2 4 2 6 2 2" xfId="18104"/>
    <cellStyle name="Vejica 2 4 4 2 4 2 6 3" xfId="15448"/>
    <cellStyle name="Vejica 2 4 4 2 4 2 7" xfId="9108"/>
    <cellStyle name="Vejica 2 4 4 2 4 2 7 2" xfId="16173"/>
    <cellStyle name="Vejica 2 4 4 2 4 2 8" xfId="13778"/>
    <cellStyle name="Vejica 2 4 4 2 4 3" xfId="5832"/>
    <cellStyle name="Vejica 2 4 4 2 4 3 2" xfId="6566"/>
    <cellStyle name="Vejica 2 4 4 2 4 3 2 2" xfId="10853"/>
    <cellStyle name="Vejica 2 4 4 2 4 3 2 2 2" xfId="17341"/>
    <cellStyle name="Vejica 2 4 4 2 4 3 2 3" xfId="14688"/>
    <cellStyle name="Vejica 2 4 4 2 4 3 3" xfId="10130"/>
    <cellStyle name="Vejica 2 4 4 2 4 3 3 2" xfId="16626"/>
    <cellStyle name="Vejica 2 4 4 2 4 3 4" xfId="13977"/>
    <cellStyle name="Vejica 2 4 4 2 4 4" xfId="6266"/>
    <cellStyle name="Vejica 2 4 4 2 4 4 2" xfId="10553"/>
    <cellStyle name="Vejica 2 4 4 2 4 4 2 2" xfId="17041"/>
    <cellStyle name="Vejica 2 4 4 2 4 4 3" xfId="14388"/>
    <cellStyle name="Vejica 2 4 4 2 4 5" xfId="6879"/>
    <cellStyle name="Vejica 2 4 4 2 4 5 2" xfId="11160"/>
    <cellStyle name="Vejica 2 4 4 2 4 5 2 2" xfId="17646"/>
    <cellStyle name="Vejica 2 4 4 2 4 5 3" xfId="14993"/>
    <cellStyle name="Vejica 2 4 4 2 4 6" xfId="7250"/>
    <cellStyle name="Vejica 2 4 4 2 4 6 2" xfId="11524"/>
    <cellStyle name="Vejica 2 4 4 2 4 6 2 2" xfId="18003"/>
    <cellStyle name="Vejica 2 4 4 2 4 6 3" xfId="15347"/>
    <cellStyle name="Vejica 2 4 4 2 4 7" xfId="8279"/>
    <cellStyle name="Vejica 2 4 4 2 4 7 2" xfId="15836"/>
    <cellStyle name="Vejica 2 4 4 2 4 8" xfId="12899"/>
    <cellStyle name="Vejica 2 4 4 2 4 8 2" xfId="18837"/>
    <cellStyle name="Vejica 2 4 4 2 4 9" xfId="13677"/>
    <cellStyle name="Vejica 2 4 4 2 5" xfId="4044"/>
    <cellStyle name="Vejica 2 4 4 2 5 2" xfId="4045"/>
    <cellStyle name="Vejica 2 4 4 2 6" xfId="4046"/>
    <cellStyle name="Vejica 2 4 4 2 7" xfId="4041"/>
    <cellStyle name="Vejica 2 4 4 2 8" xfId="5735"/>
    <cellStyle name="Vejica 2 4 4 2 8 2" xfId="6471"/>
    <cellStyle name="Vejica 2 4 4 2 8 2 2" xfId="10758"/>
    <cellStyle name="Vejica 2 4 4 2 8 2 2 2" xfId="17246"/>
    <cellStyle name="Vejica 2 4 4 2 8 2 3" xfId="14593"/>
    <cellStyle name="Vejica 2 4 4 2 8 3" xfId="10033"/>
    <cellStyle name="Vejica 2 4 4 2 8 3 2" xfId="16530"/>
    <cellStyle name="Vejica 2 4 4 2 8 4" xfId="13881"/>
    <cellStyle name="Vejica 2 4 4 2 9" xfId="6171"/>
    <cellStyle name="Vejica 2 4 4 2 9 2" xfId="10458"/>
    <cellStyle name="Vejica 2 4 4 2 9 2 2" xfId="16946"/>
    <cellStyle name="Vejica 2 4 4 2 9 3" xfId="14293"/>
    <cellStyle name="Vejica 2 4 4 3" xfId="1940"/>
    <cellStyle name="Vejica 2 4 4 4" xfId="1941"/>
    <cellStyle name="Vejica 2 4 4 4 2" xfId="4047"/>
    <cellStyle name="Vejica 2 4 4 5" xfId="1942"/>
    <cellStyle name="Vejica 2 4 4 5 2" xfId="4048"/>
    <cellStyle name="Vejica 2 4 4 5 2 2" xfId="6051"/>
    <cellStyle name="Vejica 2 4 4 5 2 2 2" xfId="6672"/>
    <cellStyle name="Vejica 2 4 4 5 2 2 2 2" xfId="10959"/>
    <cellStyle name="Vejica 2 4 4 5 2 2 2 2 2" xfId="17447"/>
    <cellStyle name="Vejica 2 4 4 5 2 2 2 3" xfId="14794"/>
    <cellStyle name="Vejica 2 4 4 5 2 2 3" xfId="10351"/>
    <cellStyle name="Vejica 2 4 4 5 2 2 3 2" xfId="16841"/>
    <cellStyle name="Vejica 2 4 4 5 2 2 4" xfId="14189"/>
    <cellStyle name="Vejica 2 4 4 5 2 3" xfId="5945"/>
    <cellStyle name="Vejica 2 4 4 5 2 3 2" xfId="10245"/>
    <cellStyle name="Vejica 2 4 4 5 2 3 2 2" xfId="16735"/>
    <cellStyle name="Vejica 2 4 4 5 2 3 3" xfId="14083"/>
    <cellStyle name="Vejica 2 4 4 5 2 4" xfId="6368"/>
    <cellStyle name="Vejica 2 4 4 5 2 4 2" xfId="10655"/>
    <cellStyle name="Vejica 2 4 4 5 2 4 2 2" xfId="17143"/>
    <cellStyle name="Vejica 2 4 4 5 2 4 3" xfId="14490"/>
    <cellStyle name="Vejica 2 4 4 5 2 5" xfId="6982"/>
    <cellStyle name="Vejica 2 4 4 5 2 5 2" xfId="11263"/>
    <cellStyle name="Vejica 2 4 4 5 2 5 2 2" xfId="17749"/>
    <cellStyle name="Vejica 2 4 4 5 2 5 3" xfId="15096"/>
    <cellStyle name="Vejica 2 4 4 5 2 6" xfId="7352"/>
    <cellStyle name="Vejica 2 4 4 5 2 6 2" xfId="11626"/>
    <cellStyle name="Vejica 2 4 4 5 2 6 2 2" xfId="18105"/>
    <cellStyle name="Vejica 2 4 4 5 2 6 3" xfId="15449"/>
    <cellStyle name="Vejica 2 4 4 5 2 7" xfId="9113"/>
    <cellStyle name="Vejica 2 4 4 5 2 7 2" xfId="16174"/>
    <cellStyle name="Vejica 2 4 4 5 2 8" xfId="13779"/>
    <cellStyle name="Vejica 2 4 4 5 3" xfId="5833"/>
    <cellStyle name="Vejica 2 4 4 5 3 2" xfId="6567"/>
    <cellStyle name="Vejica 2 4 4 5 3 2 2" xfId="10854"/>
    <cellStyle name="Vejica 2 4 4 5 3 2 2 2" xfId="17342"/>
    <cellStyle name="Vejica 2 4 4 5 3 2 3" xfId="14689"/>
    <cellStyle name="Vejica 2 4 4 5 3 3" xfId="10131"/>
    <cellStyle name="Vejica 2 4 4 5 3 3 2" xfId="16627"/>
    <cellStyle name="Vejica 2 4 4 5 3 4" xfId="13978"/>
    <cellStyle name="Vejica 2 4 4 5 4" xfId="6267"/>
    <cellStyle name="Vejica 2 4 4 5 4 2" xfId="10554"/>
    <cellStyle name="Vejica 2 4 4 5 4 2 2" xfId="17042"/>
    <cellStyle name="Vejica 2 4 4 5 4 3" xfId="14389"/>
    <cellStyle name="Vejica 2 4 4 5 5" xfId="6880"/>
    <cellStyle name="Vejica 2 4 4 5 5 2" xfId="11161"/>
    <cellStyle name="Vejica 2 4 4 5 5 2 2" xfId="17647"/>
    <cellStyle name="Vejica 2 4 4 5 5 3" xfId="14994"/>
    <cellStyle name="Vejica 2 4 4 5 6" xfId="7251"/>
    <cellStyle name="Vejica 2 4 4 5 6 2" xfId="11525"/>
    <cellStyle name="Vejica 2 4 4 5 6 2 2" xfId="18004"/>
    <cellStyle name="Vejica 2 4 4 5 6 3" xfId="15348"/>
    <cellStyle name="Vejica 2 4 4 5 7" xfId="8282"/>
    <cellStyle name="Vejica 2 4 4 5 7 2" xfId="15837"/>
    <cellStyle name="Vejica 2 4 4 5 8" xfId="12900"/>
    <cellStyle name="Vejica 2 4 4 5 8 2" xfId="18838"/>
    <cellStyle name="Vejica 2 4 4 5 9" xfId="13678"/>
    <cellStyle name="Vejica 2 4 4 6" xfId="4049"/>
    <cellStyle name="Vejica 2 4 4 6 2" xfId="4050"/>
    <cellStyle name="Vejica 2 4 4 7" xfId="4051"/>
    <cellStyle name="Vejica 2 4 4 8" xfId="4040"/>
    <cellStyle name="Vejica 2 4 4 9" xfId="5734"/>
    <cellStyle name="Vejica 2 4 4 9 2" xfId="6470"/>
    <cellStyle name="Vejica 2 4 4 9 2 2" xfId="10757"/>
    <cellStyle name="Vejica 2 4 4 9 2 2 2" xfId="17245"/>
    <cellStyle name="Vejica 2 4 4 9 2 3" xfId="14592"/>
    <cellStyle name="Vejica 2 4 4 9 3" xfId="10032"/>
    <cellStyle name="Vejica 2 4 4 9 3 2" xfId="16529"/>
    <cellStyle name="Vejica 2 4 4 9 4" xfId="13880"/>
    <cellStyle name="Vejica 2 4 5" xfId="631"/>
    <cellStyle name="Vejica 2 4 5 10" xfId="6785"/>
    <cellStyle name="Vejica 2 4 5 10 2" xfId="11066"/>
    <cellStyle name="Vejica 2 4 5 10 2 2" xfId="17552"/>
    <cellStyle name="Vejica 2 4 5 10 3" xfId="14899"/>
    <cellStyle name="Vejica 2 4 5 11" xfId="7156"/>
    <cellStyle name="Vejica 2 4 5 11 2" xfId="11430"/>
    <cellStyle name="Vejica 2 4 5 11 2 2" xfId="17909"/>
    <cellStyle name="Vejica 2 4 5 11 3" xfId="15253"/>
    <cellStyle name="Vejica 2 4 5 12" xfId="7850"/>
    <cellStyle name="Vejica 2 4 5 12 2" xfId="15620"/>
    <cellStyle name="Vejica 2 4 5 13" xfId="12658"/>
    <cellStyle name="Vejica 2 4 5 13 2" xfId="18597"/>
    <cellStyle name="Vejica 2 4 5 14" xfId="13576"/>
    <cellStyle name="Vejica 2 4 5 2" xfId="1943"/>
    <cellStyle name="Vejica 2 4 5 3" xfId="1944"/>
    <cellStyle name="Vejica 2 4 5 3 2" xfId="4053"/>
    <cellStyle name="Vejica 2 4 5 4" xfId="1945"/>
    <cellStyle name="Vejica 2 4 5 4 2" xfId="4054"/>
    <cellStyle name="Vejica 2 4 5 4 2 2" xfId="6052"/>
    <cellStyle name="Vejica 2 4 5 4 2 2 2" xfId="6673"/>
    <cellStyle name="Vejica 2 4 5 4 2 2 2 2" xfId="10960"/>
    <cellStyle name="Vejica 2 4 5 4 2 2 2 2 2" xfId="17448"/>
    <cellStyle name="Vejica 2 4 5 4 2 2 2 3" xfId="14795"/>
    <cellStyle name="Vejica 2 4 5 4 2 2 3" xfId="10352"/>
    <cellStyle name="Vejica 2 4 5 4 2 2 3 2" xfId="16842"/>
    <cellStyle name="Vejica 2 4 5 4 2 2 4" xfId="14190"/>
    <cellStyle name="Vejica 2 4 5 4 2 3" xfId="5946"/>
    <cellStyle name="Vejica 2 4 5 4 2 3 2" xfId="10246"/>
    <cellStyle name="Vejica 2 4 5 4 2 3 2 2" xfId="16736"/>
    <cellStyle name="Vejica 2 4 5 4 2 3 3" xfId="14084"/>
    <cellStyle name="Vejica 2 4 5 4 2 4" xfId="6369"/>
    <cellStyle name="Vejica 2 4 5 4 2 4 2" xfId="10656"/>
    <cellStyle name="Vejica 2 4 5 4 2 4 2 2" xfId="17144"/>
    <cellStyle name="Vejica 2 4 5 4 2 4 3" xfId="14491"/>
    <cellStyle name="Vejica 2 4 5 4 2 5" xfId="6983"/>
    <cellStyle name="Vejica 2 4 5 4 2 5 2" xfId="11264"/>
    <cellStyle name="Vejica 2 4 5 4 2 5 2 2" xfId="17750"/>
    <cellStyle name="Vejica 2 4 5 4 2 5 3" xfId="15097"/>
    <cellStyle name="Vejica 2 4 5 4 2 6" xfId="7353"/>
    <cellStyle name="Vejica 2 4 5 4 2 6 2" xfId="11627"/>
    <cellStyle name="Vejica 2 4 5 4 2 6 2 2" xfId="18106"/>
    <cellStyle name="Vejica 2 4 5 4 2 6 3" xfId="15450"/>
    <cellStyle name="Vejica 2 4 5 4 2 7" xfId="9119"/>
    <cellStyle name="Vejica 2 4 5 4 2 7 2" xfId="16175"/>
    <cellStyle name="Vejica 2 4 5 4 2 8" xfId="13780"/>
    <cellStyle name="Vejica 2 4 5 4 3" xfId="5834"/>
    <cellStyle name="Vejica 2 4 5 4 3 2" xfId="6568"/>
    <cellStyle name="Vejica 2 4 5 4 3 2 2" xfId="10855"/>
    <cellStyle name="Vejica 2 4 5 4 3 2 2 2" xfId="17343"/>
    <cellStyle name="Vejica 2 4 5 4 3 2 3" xfId="14690"/>
    <cellStyle name="Vejica 2 4 5 4 3 3" xfId="10132"/>
    <cellStyle name="Vejica 2 4 5 4 3 3 2" xfId="16628"/>
    <cellStyle name="Vejica 2 4 5 4 3 4" xfId="13979"/>
    <cellStyle name="Vejica 2 4 5 4 4" xfId="6268"/>
    <cellStyle name="Vejica 2 4 5 4 4 2" xfId="10555"/>
    <cellStyle name="Vejica 2 4 5 4 4 2 2" xfId="17043"/>
    <cellStyle name="Vejica 2 4 5 4 4 3" xfId="14390"/>
    <cellStyle name="Vejica 2 4 5 4 5" xfId="6881"/>
    <cellStyle name="Vejica 2 4 5 4 5 2" xfId="11162"/>
    <cellStyle name="Vejica 2 4 5 4 5 2 2" xfId="17648"/>
    <cellStyle name="Vejica 2 4 5 4 5 3" xfId="14995"/>
    <cellStyle name="Vejica 2 4 5 4 6" xfId="7252"/>
    <cellStyle name="Vejica 2 4 5 4 6 2" xfId="11526"/>
    <cellStyle name="Vejica 2 4 5 4 6 2 2" xfId="18005"/>
    <cellStyle name="Vejica 2 4 5 4 6 3" xfId="15349"/>
    <cellStyle name="Vejica 2 4 5 4 7" xfId="8285"/>
    <cellStyle name="Vejica 2 4 5 4 7 2" xfId="15838"/>
    <cellStyle name="Vejica 2 4 5 4 8" xfId="12901"/>
    <cellStyle name="Vejica 2 4 5 4 8 2" xfId="18839"/>
    <cellStyle name="Vejica 2 4 5 4 9" xfId="13679"/>
    <cellStyle name="Vejica 2 4 5 5" xfId="4055"/>
    <cellStyle name="Vejica 2 4 5 5 2" xfId="4056"/>
    <cellStyle name="Vejica 2 4 5 6" xfId="4057"/>
    <cellStyle name="Vejica 2 4 5 7" xfId="4052"/>
    <cellStyle name="Vejica 2 4 5 8" xfId="5736"/>
    <cellStyle name="Vejica 2 4 5 8 2" xfId="6472"/>
    <cellStyle name="Vejica 2 4 5 8 2 2" xfId="10759"/>
    <cellStyle name="Vejica 2 4 5 8 2 2 2" xfId="17247"/>
    <cellStyle name="Vejica 2 4 5 8 2 3" xfId="14594"/>
    <cellStyle name="Vejica 2 4 5 8 3" xfId="10034"/>
    <cellStyle name="Vejica 2 4 5 8 3 2" xfId="16531"/>
    <cellStyle name="Vejica 2 4 5 8 4" xfId="13882"/>
    <cellStyle name="Vejica 2 4 5 9" xfId="6172"/>
    <cellStyle name="Vejica 2 4 5 9 2" xfId="10459"/>
    <cellStyle name="Vejica 2 4 5 9 2 2" xfId="16947"/>
    <cellStyle name="Vejica 2 4 5 9 3" xfId="14294"/>
    <cellStyle name="Vejica 2 4 6" xfId="1946"/>
    <cellStyle name="Vejica 2 4 7" xfId="1947"/>
    <cellStyle name="Vejica 2 4 7 2" xfId="4058"/>
    <cellStyle name="Vejica 2 4 8" xfId="1948"/>
    <cellStyle name="Vejica 2 4 8 2" xfId="4059"/>
    <cellStyle name="Vejica 2 4 8 2 2" xfId="6053"/>
    <cellStyle name="Vejica 2 4 8 2 2 2" xfId="6674"/>
    <cellStyle name="Vejica 2 4 8 2 2 2 2" xfId="10961"/>
    <cellStyle name="Vejica 2 4 8 2 2 2 2 2" xfId="17449"/>
    <cellStyle name="Vejica 2 4 8 2 2 2 3" xfId="14796"/>
    <cellStyle name="Vejica 2 4 8 2 2 3" xfId="10353"/>
    <cellStyle name="Vejica 2 4 8 2 2 3 2" xfId="16843"/>
    <cellStyle name="Vejica 2 4 8 2 2 4" xfId="14191"/>
    <cellStyle name="Vejica 2 4 8 2 3" xfId="5947"/>
    <cellStyle name="Vejica 2 4 8 2 3 2" xfId="10247"/>
    <cellStyle name="Vejica 2 4 8 2 3 2 2" xfId="16737"/>
    <cellStyle name="Vejica 2 4 8 2 3 3" xfId="14085"/>
    <cellStyle name="Vejica 2 4 8 2 4" xfId="6370"/>
    <cellStyle name="Vejica 2 4 8 2 4 2" xfId="10657"/>
    <cellStyle name="Vejica 2 4 8 2 4 2 2" xfId="17145"/>
    <cellStyle name="Vejica 2 4 8 2 4 3" xfId="14492"/>
    <cellStyle name="Vejica 2 4 8 2 5" xfId="6984"/>
    <cellStyle name="Vejica 2 4 8 2 5 2" xfId="11265"/>
    <cellStyle name="Vejica 2 4 8 2 5 2 2" xfId="17751"/>
    <cellStyle name="Vejica 2 4 8 2 5 3" xfId="15098"/>
    <cellStyle name="Vejica 2 4 8 2 6" xfId="7354"/>
    <cellStyle name="Vejica 2 4 8 2 6 2" xfId="11628"/>
    <cellStyle name="Vejica 2 4 8 2 6 2 2" xfId="18107"/>
    <cellStyle name="Vejica 2 4 8 2 6 3" xfId="15451"/>
    <cellStyle name="Vejica 2 4 8 2 7" xfId="9124"/>
    <cellStyle name="Vejica 2 4 8 2 7 2" xfId="16176"/>
    <cellStyle name="Vejica 2 4 8 2 8" xfId="13781"/>
    <cellStyle name="Vejica 2 4 8 3" xfId="5835"/>
    <cellStyle name="Vejica 2 4 8 3 2" xfId="6569"/>
    <cellStyle name="Vejica 2 4 8 3 2 2" xfId="10856"/>
    <cellStyle name="Vejica 2 4 8 3 2 2 2" xfId="17344"/>
    <cellStyle name="Vejica 2 4 8 3 2 3" xfId="14691"/>
    <cellStyle name="Vejica 2 4 8 3 3" xfId="10133"/>
    <cellStyle name="Vejica 2 4 8 3 3 2" xfId="16629"/>
    <cellStyle name="Vejica 2 4 8 3 4" xfId="13980"/>
    <cellStyle name="Vejica 2 4 8 4" xfId="6269"/>
    <cellStyle name="Vejica 2 4 8 4 2" xfId="10556"/>
    <cellStyle name="Vejica 2 4 8 4 2 2" xfId="17044"/>
    <cellStyle name="Vejica 2 4 8 4 3" xfId="14391"/>
    <cellStyle name="Vejica 2 4 8 5" xfId="6882"/>
    <cellStyle name="Vejica 2 4 8 5 2" xfId="11163"/>
    <cellStyle name="Vejica 2 4 8 5 2 2" xfId="17649"/>
    <cellStyle name="Vejica 2 4 8 5 3" xfId="14996"/>
    <cellStyle name="Vejica 2 4 8 6" xfId="7253"/>
    <cellStyle name="Vejica 2 4 8 6 2" xfId="11527"/>
    <cellStyle name="Vejica 2 4 8 6 2 2" xfId="18006"/>
    <cellStyle name="Vejica 2 4 8 6 3" xfId="15350"/>
    <cellStyle name="Vejica 2 4 8 7" xfId="8288"/>
    <cellStyle name="Vejica 2 4 8 7 2" xfId="15839"/>
    <cellStyle name="Vejica 2 4 8 8" xfId="12902"/>
    <cellStyle name="Vejica 2 4 8 8 2" xfId="18840"/>
    <cellStyle name="Vejica 2 4 8 9" xfId="13680"/>
    <cellStyle name="Vejica 2 4 9" xfId="4060"/>
    <cellStyle name="Vejica 2 4 9 2" xfId="4061"/>
    <cellStyle name="Vejica 2 5" xfId="632"/>
    <cellStyle name="Vejica 2 5 10" xfId="4063"/>
    <cellStyle name="Vejica 2 5 11" xfId="4062"/>
    <cellStyle name="Vejica 2 5 12" xfId="5737"/>
    <cellStyle name="Vejica 2 5 12 2" xfId="6473"/>
    <cellStyle name="Vejica 2 5 12 2 2" xfId="10760"/>
    <cellStyle name="Vejica 2 5 12 2 2 2" xfId="17248"/>
    <cellStyle name="Vejica 2 5 12 2 3" xfId="14595"/>
    <cellStyle name="Vejica 2 5 12 3" xfId="10035"/>
    <cellStyle name="Vejica 2 5 12 3 2" xfId="16532"/>
    <cellStyle name="Vejica 2 5 12 4" xfId="13883"/>
    <cellStyle name="Vejica 2 5 13" xfId="6173"/>
    <cellStyle name="Vejica 2 5 13 2" xfId="10460"/>
    <cellStyle name="Vejica 2 5 13 2 2" xfId="16948"/>
    <cellStyle name="Vejica 2 5 13 3" xfId="14295"/>
    <cellStyle name="Vejica 2 5 14" xfId="6786"/>
    <cellStyle name="Vejica 2 5 14 2" xfId="11067"/>
    <cellStyle name="Vejica 2 5 14 2 2" xfId="17553"/>
    <cellStyle name="Vejica 2 5 14 3" xfId="14900"/>
    <cellStyle name="Vejica 2 5 15" xfId="7082"/>
    <cellStyle name="Vejica 2 5 15 2" xfId="11356"/>
    <cellStyle name="Vejica 2 5 15 2 2" xfId="17835"/>
    <cellStyle name="Vejica 2 5 15 3" xfId="15179"/>
    <cellStyle name="Vejica 2 5 16" xfId="7157"/>
    <cellStyle name="Vejica 2 5 16 2" xfId="11431"/>
    <cellStyle name="Vejica 2 5 16 2 2" xfId="17910"/>
    <cellStyle name="Vejica 2 5 16 3" xfId="15254"/>
    <cellStyle name="Vejica 2 5 17" xfId="7851"/>
    <cellStyle name="Vejica 2 5 17 2" xfId="15621"/>
    <cellStyle name="Vejica 2 5 18" xfId="12659"/>
    <cellStyle name="Vejica 2 5 18 2" xfId="18598"/>
    <cellStyle name="Vejica 2 5 19" xfId="13577"/>
    <cellStyle name="Vejica 2 5 2" xfId="633"/>
    <cellStyle name="Vejica 2 5 2 10" xfId="5738"/>
    <cellStyle name="Vejica 2 5 2 10 2" xfId="6474"/>
    <cellStyle name="Vejica 2 5 2 10 2 2" xfId="10761"/>
    <cellStyle name="Vejica 2 5 2 10 2 2 2" xfId="17249"/>
    <cellStyle name="Vejica 2 5 2 10 2 3" xfId="14596"/>
    <cellStyle name="Vejica 2 5 2 10 3" xfId="10036"/>
    <cellStyle name="Vejica 2 5 2 10 3 2" xfId="16533"/>
    <cellStyle name="Vejica 2 5 2 10 4" xfId="13884"/>
    <cellStyle name="Vejica 2 5 2 11" xfId="6174"/>
    <cellStyle name="Vejica 2 5 2 11 2" xfId="10461"/>
    <cellStyle name="Vejica 2 5 2 11 2 2" xfId="16949"/>
    <cellStyle name="Vejica 2 5 2 11 3" xfId="14296"/>
    <cellStyle name="Vejica 2 5 2 12" xfId="6787"/>
    <cellStyle name="Vejica 2 5 2 12 2" xfId="11068"/>
    <cellStyle name="Vejica 2 5 2 12 2 2" xfId="17554"/>
    <cellStyle name="Vejica 2 5 2 12 3" xfId="14901"/>
    <cellStyle name="Vejica 2 5 2 13" xfId="7083"/>
    <cellStyle name="Vejica 2 5 2 13 2" xfId="11357"/>
    <cellStyle name="Vejica 2 5 2 13 2 2" xfId="17836"/>
    <cellStyle name="Vejica 2 5 2 13 3" xfId="15180"/>
    <cellStyle name="Vejica 2 5 2 14" xfId="7158"/>
    <cellStyle name="Vejica 2 5 2 14 2" xfId="11432"/>
    <cellStyle name="Vejica 2 5 2 14 2 2" xfId="17911"/>
    <cellStyle name="Vejica 2 5 2 14 3" xfId="15255"/>
    <cellStyle name="Vejica 2 5 2 15" xfId="7852"/>
    <cellStyle name="Vejica 2 5 2 15 2" xfId="15622"/>
    <cellStyle name="Vejica 2 5 2 16" xfId="12660"/>
    <cellStyle name="Vejica 2 5 2 16 2" xfId="18599"/>
    <cellStyle name="Vejica 2 5 2 17" xfId="13578"/>
    <cellStyle name="Vejica 2 5 2 2" xfId="634"/>
    <cellStyle name="Vejica 2 5 2 2 10" xfId="6175"/>
    <cellStyle name="Vejica 2 5 2 2 10 2" xfId="10462"/>
    <cellStyle name="Vejica 2 5 2 2 10 2 2" xfId="16950"/>
    <cellStyle name="Vejica 2 5 2 2 10 3" xfId="14297"/>
    <cellStyle name="Vejica 2 5 2 2 11" xfId="6788"/>
    <cellStyle name="Vejica 2 5 2 2 11 2" xfId="11069"/>
    <cellStyle name="Vejica 2 5 2 2 11 2 2" xfId="17555"/>
    <cellStyle name="Vejica 2 5 2 2 11 3" xfId="14902"/>
    <cellStyle name="Vejica 2 5 2 2 12" xfId="7084"/>
    <cellStyle name="Vejica 2 5 2 2 12 2" xfId="11358"/>
    <cellStyle name="Vejica 2 5 2 2 12 2 2" xfId="17837"/>
    <cellStyle name="Vejica 2 5 2 2 12 3" xfId="15181"/>
    <cellStyle name="Vejica 2 5 2 2 13" xfId="7159"/>
    <cellStyle name="Vejica 2 5 2 2 13 2" xfId="11433"/>
    <cellStyle name="Vejica 2 5 2 2 13 2 2" xfId="17912"/>
    <cellStyle name="Vejica 2 5 2 2 13 3" xfId="15256"/>
    <cellStyle name="Vejica 2 5 2 2 14" xfId="7853"/>
    <cellStyle name="Vejica 2 5 2 2 14 2" xfId="15623"/>
    <cellStyle name="Vejica 2 5 2 2 15" xfId="12661"/>
    <cellStyle name="Vejica 2 5 2 2 15 2" xfId="18600"/>
    <cellStyle name="Vejica 2 5 2 2 16" xfId="13579"/>
    <cellStyle name="Vejica 2 5 2 2 2" xfId="635"/>
    <cellStyle name="Vejica 2 5 2 2 2 10" xfId="6789"/>
    <cellStyle name="Vejica 2 5 2 2 2 10 2" xfId="11070"/>
    <cellStyle name="Vejica 2 5 2 2 2 10 2 2" xfId="17556"/>
    <cellStyle name="Vejica 2 5 2 2 2 10 3" xfId="14903"/>
    <cellStyle name="Vejica 2 5 2 2 2 11" xfId="7160"/>
    <cellStyle name="Vejica 2 5 2 2 2 11 2" xfId="11434"/>
    <cellStyle name="Vejica 2 5 2 2 2 11 2 2" xfId="17913"/>
    <cellStyle name="Vejica 2 5 2 2 2 11 3" xfId="15257"/>
    <cellStyle name="Vejica 2 5 2 2 2 12" xfId="7854"/>
    <cellStyle name="Vejica 2 5 2 2 2 12 2" xfId="15624"/>
    <cellStyle name="Vejica 2 5 2 2 2 13" xfId="12662"/>
    <cellStyle name="Vejica 2 5 2 2 2 13 2" xfId="18601"/>
    <cellStyle name="Vejica 2 5 2 2 2 14" xfId="13580"/>
    <cellStyle name="Vejica 2 5 2 2 2 2" xfId="1949"/>
    <cellStyle name="Vejica 2 5 2 2 2 3" xfId="1950"/>
    <cellStyle name="Vejica 2 5 2 2 2 3 2" xfId="4067"/>
    <cellStyle name="Vejica 2 5 2 2 2 4" xfId="1951"/>
    <cellStyle name="Vejica 2 5 2 2 2 4 2" xfId="4068"/>
    <cellStyle name="Vejica 2 5 2 2 2 4 2 2" xfId="6054"/>
    <cellStyle name="Vejica 2 5 2 2 2 4 2 2 2" xfId="6675"/>
    <cellStyle name="Vejica 2 5 2 2 2 4 2 2 2 2" xfId="10962"/>
    <cellStyle name="Vejica 2 5 2 2 2 4 2 2 2 2 2" xfId="17450"/>
    <cellStyle name="Vejica 2 5 2 2 2 4 2 2 2 3" xfId="14797"/>
    <cellStyle name="Vejica 2 5 2 2 2 4 2 2 3" xfId="10354"/>
    <cellStyle name="Vejica 2 5 2 2 2 4 2 2 3 2" xfId="16844"/>
    <cellStyle name="Vejica 2 5 2 2 2 4 2 2 4" xfId="14192"/>
    <cellStyle name="Vejica 2 5 2 2 2 4 2 3" xfId="5948"/>
    <cellStyle name="Vejica 2 5 2 2 2 4 2 3 2" xfId="10248"/>
    <cellStyle name="Vejica 2 5 2 2 2 4 2 3 2 2" xfId="16738"/>
    <cellStyle name="Vejica 2 5 2 2 2 4 2 3 3" xfId="14086"/>
    <cellStyle name="Vejica 2 5 2 2 2 4 2 4" xfId="6371"/>
    <cellStyle name="Vejica 2 5 2 2 2 4 2 4 2" xfId="10658"/>
    <cellStyle name="Vejica 2 5 2 2 2 4 2 4 2 2" xfId="17146"/>
    <cellStyle name="Vejica 2 5 2 2 2 4 2 4 3" xfId="14493"/>
    <cellStyle name="Vejica 2 5 2 2 2 4 2 5" xfId="6985"/>
    <cellStyle name="Vejica 2 5 2 2 2 4 2 5 2" xfId="11266"/>
    <cellStyle name="Vejica 2 5 2 2 2 4 2 5 2 2" xfId="17752"/>
    <cellStyle name="Vejica 2 5 2 2 2 4 2 5 3" xfId="15099"/>
    <cellStyle name="Vejica 2 5 2 2 2 4 2 6" xfId="7355"/>
    <cellStyle name="Vejica 2 5 2 2 2 4 2 6 2" xfId="11629"/>
    <cellStyle name="Vejica 2 5 2 2 2 4 2 6 2 2" xfId="18108"/>
    <cellStyle name="Vejica 2 5 2 2 2 4 2 6 3" xfId="15452"/>
    <cellStyle name="Vejica 2 5 2 2 2 4 2 7" xfId="9133"/>
    <cellStyle name="Vejica 2 5 2 2 2 4 2 7 2" xfId="16177"/>
    <cellStyle name="Vejica 2 5 2 2 2 4 2 8" xfId="13782"/>
    <cellStyle name="Vejica 2 5 2 2 2 4 3" xfId="5836"/>
    <cellStyle name="Vejica 2 5 2 2 2 4 3 2" xfId="6570"/>
    <cellStyle name="Vejica 2 5 2 2 2 4 3 2 2" xfId="10857"/>
    <cellStyle name="Vejica 2 5 2 2 2 4 3 2 2 2" xfId="17345"/>
    <cellStyle name="Vejica 2 5 2 2 2 4 3 2 3" xfId="14692"/>
    <cellStyle name="Vejica 2 5 2 2 2 4 3 3" xfId="10134"/>
    <cellStyle name="Vejica 2 5 2 2 2 4 3 3 2" xfId="16630"/>
    <cellStyle name="Vejica 2 5 2 2 2 4 3 4" xfId="13981"/>
    <cellStyle name="Vejica 2 5 2 2 2 4 4" xfId="6270"/>
    <cellStyle name="Vejica 2 5 2 2 2 4 4 2" xfId="10557"/>
    <cellStyle name="Vejica 2 5 2 2 2 4 4 2 2" xfId="17045"/>
    <cellStyle name="Vejica 2 5 2 2 2 4 4 3" xfId="14392"/>
    <cellStyle name="Vejica 2 5 2 2 2 4 5" xfId="6883"/>
    <cellStyle name="Vejica 2 5 2 2 2 4 5 2" xfId="11164"/>
    <cellStyle name="Vejica 2 5 2 2 2 4 5 2 2" xfId="17650"/>
    <cellStyle name="Vejica 2 5 2 2 2 4 5 3" xfId="14997"/>
    <cellStyle name="Vejica 2 5 2 2 2 4 6" xfId="7254"/>
    <cellStyle name="Vejica 2 5 2 2 2 4 6 2" xfId="11528"/>
    <cellStyle name="Vejica 2 5 2 2 2 4 6 2 2" xfId="18007"/>
    <cellStyle name="Vejica 2 5 2 2 2 4 6 3" xfId="15351"/>
    <cellStyle name="Vejica 2 5 2 2 2 4 7" xfId="8291"/>
    <cellStyle name="Vejica 2 5 2 2 2 4 7 2" xfId="15840"/>
    <cellStyle name="Vejica 2 5 2 2 2 4 8" xfId="12903"/>
    <cellStyle name="Vejica 2 5 2 2 2 4 8 2" xfId="18841"/>
    <cellStyle name="Vejica 2 5 2 2 2 4 9" xfId="13681"/>
    <cellStyle name="Vejica 2 5 2 2 2 5" xfId="4069"/>
    <cellStyle name="Vejica 2 5 2 2 2 5 2" xfId="4070"/>
    <cellStyle name="Vejica 2 5 2 2 2 6" xfId="4071"/>
    <cellStyle name="Vejica 2 5 2 2 2 7" xfId="4066"/>
    <cellStyle name="Vejica 2 5 2 2 2 8" xfId="5740"/>
    <cellStyle name="Vejica 2 5 2 2 2 8 2" xfId="6476"/>
    <cellStyle name="Vejica 2 5 2 2 2 8 2 2" xfId="10763"/>
    <cellStyle name="Vejica 2 5 2 2 2 8 2 2 2" xfId="17251"/>
    <cellStyle name="Vejica 2 5 2 2 2 8 2 3" xfId="14598"/>
    <cellStyle name="Vejica 2 5 2 2 2 8 3" xfId="10038"/>
    <cellStyle name="Vejica 2 5 2 2 2 8 3 2" xfId="16535"/>
    <cellStyle name="Vejica 2 5 2 2 2 8 4" xfId="13886"/>
    <cellStyle name="Vejica 2 5 2 2 2 9" xfId="6176"/>
    <cellStyle name="Vejica 2 5 2 2 2 9 2" xfId="10463"/>
    <cellStyle name="Vejica 2 5 2 2 2 9 2 2" xfId="16951"/>
    <cellStyle name="Vejica 2 5 2 2 2 9 3" xfId="14298"/>
    <cellStyle name="Vejica 2 5 2 2 3" xfId="1952"/>
    <cellStyle name="Vejica 2 5 2 2 4" xfId="1953"/>
    <cellStyle name="Vejica 2 5 2 2 4 2" xfId="4072"/>
    <cellStyle name="Vejica 2 5 2 2 5" xfId="1954"/>
    <cellStyle name="Vejica 2 5 2 2 5 2" xfId="4073"/>
    <cellStyle name="Vejica 2 5 2 2 5 2 2" xfId="6055"/>
    <cellStyle name="Vejica 2 5 2 2 5 2 2 2" xfId="6676"/>
    <cellStyle name="Vejica 2 5 2 2 5 2 2 2 2" xfId="10963"/>
    <cellStyle name="Vejica 2 5 2 2 5 2 2 2 2 2" xfId="17451"/>
    <cellStyle name="Vejica 2 5 2 2 5 2 2 2 3" xfId="14798"/>
    <cellStyle name="Vejica 2 5 2 2 5 2 2 3" xfId="10355"/>
    <cellStyle name="Vejica 2 5 2 2 5 2 2 3 2" xfId="16845"/>
    <cellStyle name="Vejica 2 5 2 2 5 2 2 4" xfId="14193"/>
    <cellStyle name="Vejica 2 5 2 2 5 2 3" xfId="5949"/>
    <cellStyle name="Vejica 2 5 2 2 5 2 3 2" xfId="10249"/>
    <cellStyle name="Vejica 2 5 2 2 5 2 3 2 2" xfId="16739"/>
    <cellStyle name="Vejica 2 5 2 2 5 2 3 3" xfId="14087"/>
    <cellStyle name="Vejica 2 5 2 2 5 2 4" xfId="6372"/>
    <cellStyle name="Vejica 2 5 2 2 5 2 4 2" xfId="10659"/>
    <cellStyle name="Vejica 2 5 2 2 5 2 4 2 2" xfId="17147"/>
    <cellStyle name="Vejica 2 5 2 2 5 2 4 3" xfId="14494"/>
    <cellStyle name="Vejica 2 5 2 2 5 2 5" xfId="6986"/>
    <cellStyle name="Vejica 2 5 2 2 5 2 5 2" xfId="11267"/>
    <cellStyle name="Vejica 2 5 2 2 5 2 5 2 2" xfId="17753"/>
    <cellStyle name="Vejica 2 5 2 2 5 2 5 3" xfId="15100"/>
    <cellStyle name="Vejica 2 5 2 2 5 2 6" xfId="7356"/>
    <cellStyle name="Vejica 2 5 2 2 5 2 6 2" xfId="11630"/>
    <cellStyle name="Vejica 2 5 2 2 5 2 6 2 2" xfId="18109"/>
    <cellStyle name="Vejica 2 5 2 2 5 2 6 3" xfId="15453"/>
    <cellStyle name="Vejica 2 5 2 2 5 2 7" xfId="9138"/>
    <cellStyle name="Vejica 2 5 2 2 5 2 7 2" xfId="16179"/>
    <cellStyle name="Vejica 2 5 2 2 5 2 8" xfId="13783"/>
    <cellStyle name="Vejica 2 5 2 2 5 3" xfId="5837"/>
    <cellStyle name="Vejica 2 5 2 2 5 3 2" xfId="6571"/>
    <cellStyle name="Vejica 2 5 2 2 5 3 2 2" xfId="10858"/>
    <cellStyle name="Vejica 2 5 2 2 5 3 2 2 2" xfId="17346"/>
    <cellStyle name="Vejica 2 5 2 2 5 3 2 3" xfId="14693"/>
    <cellStyle name="Vejica 2 5 2 2 5 3 3" xfId="10135"/>
    <cellStyle name="Vejica 2 5 2 2 5 3 3 2" xfId="16631"/>
    <cellStyle name="Vejica 2 5 2 2 5 3 4" xfId="13982"/>
    <cellStyle name="Vejica 2 5 2 2 5 4" xfId="6271"/>
    <cellStyle name="Vejica 2 5 2 2 5 4 2" xfId="10558"/>
    <cellStyle name="Vejica 2 5 2 2 5 4 2 2" xfId="17046"/>
    <cellStyle name="Vejica 2 5 2 2 5 4 3" xfId="14393"/>
    <cellStyle name="Vejica 2 5 2 2 5 5" xfId="6884"/>
    <cellStyle name="Vejica 2 5 2 2 5 5 2" xfId="11165"/>
    <cellStyle name="Vejica 2 5 2 2 5 5 2 2" xfId="17651"/>
    <cellStyle name="Vejica 2 5 2 2 5 5 3" xfId="14998"/>
    <cellStyle name="Vejica 2 5 2 2 5 6" xfId="7255"/>
    <cellStyle name="Vejica 2 5 2 2 5 6 2" xfId="11529"/>
    <cellStyle name="Vejica 2 5 2 2 5 6 2 2" xfId="18008"/>
    <cellStyle name="Vejica 2 5 2 2 5 6 3" xfId="15352"/>
    <cellStyle name="Vejica 2 5 2 2 5 7" xfId="8294"/>
    <cellStyle name="Vejica 2 5 2 2 5 7 2" xfId="15841"/>
    <cellStyle name="Vejica 2 5 2 2 5 8" xfId="12904"/>
    <cellStyle name="Vejica 2 5 2 2 5 8 2" xfId="18842"/>
    <cellStyle name="Vejica 2 5 2 2 5 9" xfId="13682"/>
    <cellStyle name="Vejica 2 5 2 2 6" xfId="4074"/>
    <cellStyle name="Vejica 2 5 2 2 6 2" xfId="4075"/>
    <cellStyle name="Vejica 2 5 2 2 7" xfId="4076"/>
    <cellStyle name="Vejica 2 5 2 2 8" xfId="4065"/>
    <cellStyle name="Vejica 2 5 2 2 9" xfId="5739"/>
    <cellStyle name="Vejica 2 5 2 2 9 2" xfId="6475"/>
    <cellStyle name="Vejica 2 5 2 2 9 2 2" xfId="10762"/>
    <cellStyle name="Vejica 2 5 2 2 9 2 2 2" xfId="17250"/>
    <cellStyle name="Vejica 2 5 2 2 9 2 3" xfId="14597"/>
    <cellStyle name="Vejica 2 5 2 2 9 3" xfId="10037"/>
    <cellStyle name="Vejica 2 5 2 2 9 3 2" xfId="16534"/>
    <cellStyle name="Vejica 2 5 2 2 9 4" xfId="13885"/>
    <cellStyle name="Vejica 2 5 2 3" xfId="636"/>
    <cellStyle name="Vejica 2 5 2 3 10" xfId="6790"/>
    <cellStyle name="Vejica 2 5 2 3 10 2" xfId="11071"/>
    <cellStyle name="Vejica 2 5 2 3 10 2 2" xfId="17557"/>
    <cellStyle name="Vejica 2 5 2 3 10 3" xfId="14904"/>
    <cellStyle name="Vejica 2 5 2 3 11" xfId="7161"/>
    <cellStyle name="Vejica 2 5 2 3 11 2" xfId="11435"/>
    <cellStyle name="Vejica 2 5 2 3 11 2 2" xfId="17914"/>
    <cellStyle name="Vejica 2 5 2 3 11 3" xfId="15258"/>
    <cellStyle name="Vejica 2 5 2 3 12" xfId="7855"/>
    <cellStyle name="Vejica 2 5 2 3 12 2" xfId="15625"/>
    <cellStyle name="Vejica 2 5 2 3 13" xfId="12663"/>
    <cellStyle name="Vejica 2 5 2 3 13 2" xfId="18602"/>
    <cellStyle name="Vejica 2 5 2 3 14" xfId="13581"/>
    <cellStyle name="Vejica 2 5 2 3 2" xfId="1955"/>
    <cellStyle name="Vejica 2 5 2 3 3" xfId="1956"/>
    <cellStyle name="Vejica 2 5 2 3 3 2" xfId="4078"/>
    <cellStyle name="Vejica 2 5 2 3 4" xfId="1957"/>
    <cellStyle name="Vejica 2 5 2 3 4 2" xfId="4079"/>
    <cellStyle name="Vejica 2 5 2 3 4 2 2" xfId="6056"/>
    <cellStyle name="Vejica 2 5 2 3 4 2 2 2" xfId="6677"/>
    <cellStyle name="Vejica 2 5 2 3 4 2 2 2 2" xfId="10964"/>
    <cellStyle name="Vejica 2 5 2 3 4 2 2 2 2 2" xfId="17452"/>
    <cellStyle name="Vejica 2 5 2 3 4 2 2 2 3" xfId="14799"/>
    <cellStyle name="Vejica 2 5 2 3 4 2 2 3" xfId="10356"/>
    <cellStyle name="Vejica 2 5 2 3 4 2 2 3 2" xfId="16846"/>
    <cellStyle name="Vejica 2 5 2 3 4 2 2 4" xfId="14194"/>
    <cellStyle name="Vejica 2 5 2 3 4 2 3" xfId="5950"/>
    <cellStyle name="Vejica 2 5 2 3 4 2 3 2" xfId="10250"/>
    <cellStyle name="Vejica 2 5 2 3 4 2 3 2 2" xfId="16740"/>
    <cellStyle name="Vejica 2 5 2 3 4 2 3 3" xfId="14088"/>
    <cellStyle name="Vejica 2 5 2 3 4 2 4" xfId="6373"/>
    <cellStyle name="Vejica 2 5 2 3 4 2 4 2" xfId="10660"/>
    <cellStyle name="Vejica 2 5 2 3 4 2 4 2 2" xfId="17148"/>
    <cellStyle name="Vejica 2 5 2 3 4 2 4 3" xfId="14495"/>
    <cellStyle name="Vejica 2 5 2 3 4 2 5" xfId="6987"/>
    <cellStyle name="Vejica 2 5 2 3 4 2 5 2" xfId="11268"/>
    <cellStyle name="Vejica 2 5 2 3 4 2 5 2 2" xfId="17754"/>
    <cellStyle name="Vejica 2 5 2 3 4 2 5 3" xfId="15101"/>
    <cellStyle name="Vejica 2 5 2 3 4 2 6" xfId="7357"/>
    <cellStyle name="Vejica 2 5 2 3 4 2 6 2" xfId="11631"/>
    <cellStyle name="Vejica 2 5 2 3 4 2 6 2 2" xfId="18110"/>
    <cellStyle name="Vejica 2 5 2 3 4 2 6 3" xfId="15454"/>
    <cellStyle name="Vejica 2 5 2 3 4 2 7" xfId="9144"/>
    <cellStyle name="Vejica 2 5 2 3 4 2 7 2" xfId="16182"/>
    <cellStyle name="Vejica 2 5 2 3 4 2 8" xfId="13784"/>
    <cellStyle name="Vejica 2 5 2 3 4 3" xfId="5838"/>
    <cellStyle name="Vejica 2 5 2 3 4 3 2" xfId="6572"/>
    <cellStyle name="Vejica 2 5 2 3 4 3 2 2" xfId="10859"/>
    <cellStyle name="Vejica 2 5 2 3 4 3 2 2 2" xfId="17347"/>
    <cellStyle name="Vejica 2 5 2 3 4 3 2 3" xfId="14694"/>
    <cellStyle name="Vejica 2 5 2 3 4 3 3" xfId="10136"/>
    <cellStyle name="Vejica 2 5 2 3 4 3 3 2" xfId="16632"/>
    <cellStyle name="Vejica 2 5 2 3 4 3 4" xfId="13983"/>
    <cellStyle name="Vejica 2 5 2 3 4 4" xfId="6272"/>
    <cellStyle name="Vejica 2 5 2 3 4 4 2" xfId="10559"/>
    <cellStyle name="Vejica 2 5 2 3 4 4 2 2" xfId="17047"/>
    <cellStyle name="Vejica 2 5 2 3 4 4 3" xfId="14394"/>
    <cellStyle name="Vejica 2 5 2 3 4 5" xfId="6885"/>
    <cellStyle name="Vejica 2 5 2 3 4 5 2" xfId="11166"/>
    <cellStyle name="Vejica 2 5 2 3 4 5 2 2" xfId="17652"/>
    <cellStyle name="Vejica 2 5 2 3 4 5 3" xfId="14999"/>
    <cellStyle name="Vejica 2 5 2 3 4 6" xfId="7256"/>
    <cellStyle name="Vejica 2 5 2 3 4 6 2" xfId="11530"/>
    <cellStyle name="Vejica 2 5 2 3 4 6 2 2" xfId="18009"/>
    <cellStyle name="Vejica 2 5 2 3 4 6 3" xfId="15353"/>
    <cellStyle name="Vejica 2 5 2 3 4 7" xfId="8297"/>
    <cellStyle name="Vejica 2 5 2 3 4 7 2" xfId="15842"/>
    <cellStyle name="Vejica 2 5 2 3 4 8" xfId="12905"/>
    <cellStyle name="Vejica 2 5 2 3 4 8 2" xfId="18843"/>
    <cellStyle name="Vejica 2 5 2 3 4 9" xfId="13683"/>
    <cellStyle name="Vejica 2 5 2 3 5" xfId="4080"/>
    <cellStyle name="Vejica 2 5 2 3 5 2" xfId="4081"/>
    <cellStyle name="Vejica 2 5 2 3 6" xfId="4082"/>
    <cellStyle name="Vejica 2 5 2 3 7" xfId="4077"/>
    <cellStyle name="Vejica 2 5 2 3 8" xfId="5741"/>
    <cellStyle name="Vejica 2 5 2 3 8 2" xfId="6477"/>
    <cellStyle name="Vejica 2 5 2 3 8 2 2" xfId="10764"/>
    <cellStyle name="Vejica 2 5 2 3 8 2 2 2" xfId="17252"/>
    <cellStyle name="Vejica 2 5 2 3 8 2 3" xfId="14599"/>
    <cellStyle name="Vejica 2 5 2 3 8 3" xfId="10039"/>
    <cellStyle name="Vejica 2 5 2 3 8 3 2" xfId="16536"/>
    <cellStyle name="Vejica 2 5 2 3 8 4" xfId="13887"/>
    <cellStyle name="Vejica 2 5 2 3 9" xfId="6177"/>
    <cellStyle name="Vejica 2 5 2 3 9 2" xfId="10464"/>
    <cellStyle name="Vejica 2 5 2 3 9 2 2" xfId="16952"/>
    <cellStyle name="Vejica 2 5 2 3 9 3" xfId="14299"/>
    <cellStyle name="Vejica 2 5 2 4" xfId="1958"/>
    <cellStyle name="Vejica 2 5 2 5" xfId="1959"/>
    <cellStyle name="Vejica 2 5 2 5 2" xfId="4083"/>
    <cellStyle name="Vejica 2 5 2 6" xfId="1960"/>
    <cellStyle name="Vejica 2 5 2 6 2" xfId="4084"/>
    <cellStyle name="Vejica 2 5 2 6 2 2" xfId="6057"/>
    <cellStyle name="Vejica 2 5 2 6 2 2 2" xfId="6678"/>
    <cellStyle name="Vejica 2 5 2 6 2 2 2 2" xfId="10965"/>
    <cellStyle name="Vejica 2 5 2 6 2 2 2 2 2" xfId="17453"/>
    <cellStyle name="Vejica 2 5 2 6 2 2 2 3" xfId="14800"/>
    <cellStyle name="Vejica 2 5 2 6 2 2 3" xfId="10357"/>
    <cellStyle name="Vejica 2 5 2 6 2 2 3 2" xfId="16847"/>
    <cellStyle name="Vejica 2 5 2 6 2 2 4" xfId="14195"/>
    <cellStyle name="Vejica 2 5 2 6 2 3" xfId="5951"/>
    <cellStyle name="Vejica 2 5 2 6 2 3 2" xfId="10251"/>
    <cellStyle name="Vejica 2 5 2 6 2 3 2 2" xfId="16741"/>
    <cellStyle name="Vejica 2 5 2 6 2 3 3" xfId="14089"/>
    <cellStyle name="Vejica 2 5 2 6 2 4" xfId="6374"/>
    <cellStyle name="Vejica 2 5 2 6 2 4 2" xfId="10661"/>
    <cellStyle name="Vejica 2 5 2 6 2 4 2 2" xfId="17149"/>
    <cellStyle name="Vejica 2 5 2 6 2 4 3" xfId="14496"/>
    <cellStyle name="Vejica 2 5 2 6 2 5" xfId="6988"/>
    <cellStyle name="Vejica 2 5 2 6 2 5 2" xfId="11269"/>
    <cellStyle name="Vejica 2 5 2 6 2 5 2 2" xfId="17755"/>
    <cellStyle name="Vejica 2 5 2 6 2 5 3" xfId="15102"/>
    <cellStyle name="Vejica 2 5 2 6 2 6" xfId="7358"/>
    <cellStyle name="Vejica 2 5 2 6 2 6 2" xfId="11632"/>
    <cellStyle name="Vejica 2 5 2 6 2 6 2 2" xfId="18111"/>
    <cellStyle name="Vejica 2 5 2 6 2 6 3" xfId="15455"/>
    <cellStyle name="Vejica 2 5 2 6 2 7" xfId="9149"/>
    <cellStyle name="Vejica 2 5 2 6 2 7 2" xfId="16184"/>
    <cellStyle name="Vejica 2 5 2 6 2 8" xfId="13785"/>
    <cellStyle name="Vejica 2 5 2 6 3" xfId="5839"/>
    <cellStyle name="Vejica 2 5 2 6 3 2" xfId="6573"/>
    <cellStyle name="Vejica 2 5 2 6 3 2 2" xfId="10860"/>
    <cellStyle name="Vejica 2 5 2 6 3 2 2 2" xfId="17348"/>
    <cellStyle name="Vejica 2 5 2 6 3 2 3" xfId="14695"/>
    <cellStyle name="Vejica 2 5 2 6 3 3" xfId="10137"/>
    <cellStyle name="Vejica 2 5 2 6 3 3 2" xfId="16633"/>
    <cellStyle name="Vejica 2 5 2 6 3 4" xfId="13984"/>
    <cellStyle name="Vejica 2 5 2 6 4" xfId="6273"/>
    <cellStyle name="Vejica 2 5 2 6 4 2" xfId="10560"/>
    <cellStyle name="Vejica 2 5 2 6 4 2 2" xfId="17048"/>
    <cellStyle name="Vejica 2 5 2 6 4 3" xfId="14395"/>
    <cellStyle name="Vejica 2 5 2 6 5" xfId="6886"/>
    <cellStyle name="Vejica 2 5 2 6 5 2" xfId="11167"/>
    <cellStyle name="Vejica 2 5 2 6 5 2 2" xfId="17653"/>
    <cellStyle name="Vejica 2 5 2 6 5 3" xfId="15000"/>
    <cellStyle name="Vejica 2 5 2 6 6" xfId="7257"/>
    <cellStyle name="Vejica 2 5 2 6 6 2" xfId="11531"/>
    <cellStyle name="Vejica 2 5 2 6 6 2 2" xfId="18010"/>
    <cellStyle name="Vejica 2 5 2 6 6 3" xfId="15354"/>
    <cellStyle name="Vejica 2 5 2 6 7" xfId="8300"/>
    <cellStyle name="Vejica 2 5 2 6 7 2" xfId="15843"/>
    <cellStyle name="Vejica 2 5 2 6 8" xfId="12906"/>
    <cellStyle name="Vejica 2 5 2 6 8 2" xfId="18844"/>
    <cellStyle name="Vejica 2 5 2 6 9" xfId="13684"/>
    <cellStyle name="Vejica 2 5 2 7" xfId="4085"/>
    <cellStyle name="Vejica 2 5 2 7 2" xfId="4086"/>
    <cellStyle name="Vejica 2 5 2 8" xfId="4087"/>
    <cellStyle name="Vejica 2 5 2 9" xfId="4064"/>
    <cellStyle name="Vejica 2 5 3" xfId="637"/>
    <cellStyle name="Vejica 2 5 3 10" xfId="5742"/>
    <cellStyle name="Vejica 2 5 3 10 2" xfId="6478"/>
    <cellStyle name="Vejica 2 5 3 10 2 2" xfId="10765"/>
    <cellStyle name="Vejica 2 5 3 10 2 2 2" xfId="17253"/>
    <cellStyle name="Vejica 2 5 3 10 2 3" xfId="14600"/>
    <cellStyle name="Vejica 2 5 3 10 3" xfId="10040"/>
    <cellStyle name="Vejica 2 5 3 10 3 2" xfId="16537"/>
    <cellStyle name="Vejica 2 5 3 10 4" xfId="13888"/>
    <cellStyle name="Vejica 2 5 3 11" xfId="6178"/>
    <cellStyle name="Vejica 2 5 3 11 2" xfId="10465"/>
    <cellStyle name="Vejica 2 5 3 11 2 2" xfId="16953"/>
    <cellStyle name="Vejica 2 5 3 11 3" xfId="14300"/>
    <cellStyle name="Vejica 2 5 3 12" xfId="6791"/>
    <cellStyle name="Vejica 2 5 3 12 2" xfId="11072"/>
    <cellStyle name="Vejica 2 5 3 12 2 2" xfId="17558"/>
    <cellStyle name="Vejica 2 5 3 12 3" xfId="14905"/>
    <cellStyle name="Vejica 2 5 3 13" xfId="7085"/>
    <cellStyle name="Vejica 2 5 3 13 2" xfId="11359"/>
    <cellStyle name="Vejica 2 5 3 13 2 2" xfId="17838"/>
    <cellStyle name="Vejica 2 5 3 13 3" xfId="15182"/>
    <cellStyle name="Vejica 2 5 3 14" xfId="7162"/>
    <cellStyle name="Vejica 2 5 3 14 2" xfId="11436"/>
    <cellStyle name="Vejica 2 5 3 14 2 2" xfId="17915"/>
    <cellStyle name="Vejica 2 5 3 14 3" xfId="15259"/>
    <cellStyle name="Vejica 2 5 3 15" xfId="7856"/>
    <cellStyle name="Vejica 2 5 3 15 2" xfId="15626"/>
    <cellStyle name="Vejica 2 5 3 16" xfId="12664"/>
    <cellStyle name="Vejica 2 5 3 16 2" xfId="18603"/>
    <cellStyle name="Vejica 2 5 3 17" xfId="13582"/>
    <cellStyle name="Vejica 2 5 3 2" xfId="638"/>
    <cellStyle name="Vejica 2 5 3 2 10" xfId="6179"/>
    <cellStyle name="Vejica 2 5 3 2 10 2" xfId="10466"/>
    <cellStyle name="Vejica 2 5 3 2 10 2 2" xfId="16954"/>
    <cellStyle name="Vejica 2 5 3 2 10 3" xfId="14301"/>
    <cellStyle name="Vejica 2 5 3 2 11" xfId="6792"/>
    <cellStyle name="Vejica 2 5 3 2 11 2" xfId="11073"/>
    <cellStyle name="Vejica 2 5 3 2 11 2 2" xfId="17559"/>
    <cellStyle name="Vejica 2 5 3 2 11 3" xfId="14906"/>
    <cellStyle name="Vejica 2 5 3 2 12" xfId="7086"/>
    <cellStyle name="Vejica 2 5 3 2 12 2" xfId="11360"/>
    <cellStyle name="Vejica 2 5 3 2 12 2 2" xfId="17839"/>
    <cellStyle name="Vejica 2 5 3 2 12 3" xfId="15183"/>
    <cellStyle name="Vejica 2 5 3 2 13" xfId="7163"/>
    <cellStyle name="Vejica 2 5 3 2 13 2" xfId="11437"/>
    <cellStyle name="Vejica 2 5 3 2 13 2 2" xfId="17916"/>
    <cellStyle name="Vejica 2 5 3 2 13 3" xfId="15260"/>
    <cellStyle name="Vejica 2 5 3 2 14" xfId="7857"/>
    <cellStyle name="Vejica 2 5 3 2 14 2" xfId="15627"/>
    <cellStyle name="Vejica 2 5 3 2 15" xfId="12665"/>
    <cellStyle name="Vejica 2 5 3 2 15 2" xfId="18604"/>
    <cellStyle name="Vejica 2 5 3 2 16" xfId="13583"/>
    <cellStyle name="Vejica 2 5 3 2 2" xfId="639"/>
    <cellStyle name="Vejica 2 5 3 2 2 10" xfId="6793"/>
    <cellStyle name="Vejica 2 5 3 2 2 10 2" xfId="11074"/>
    <cellStyle name="Vejica 2 5 3 2 2 10 2 2" xfId="17560"/>
    <cellStyle name="Vejica 2 5 3 2 2 10 3" xfId="14907"/>
    <cellStyle name="Vejica 2 5 3 2 2 11" xfId="7164"/>
    <cellStyle name="Vejica 2 5 3 2 2 11 2" xfId="11438"/>
    <cellStyle name="Vejica 2 5 3 2 2 11 2 2" xfId="17917"/>
    <cellStyle name="Vejica 2 5 3 2 2 11 3" xfId="15261"/>
    <cellStyle name="Vejica 2 5 3 2 2 12" xfId="7858"/>
    <cellStyle name="Vejica 2 5 3 2 2 12 2" xfId="15628"/>
    <cellStyle name="Vejica 2 5 3 2 2 13" xfId="12666"/>
    <cellStyle name="Vejica 2 5 3 2 2 13 2" xfId="18605"/>
    <cellStyle name="Vejica 2 5 3 2 2 14" xfId="13584"/>
    <cellStyle name="Vejica 2 5 3 2 2 2" xfId="1961"/>
    <cellStyle name="Vejica 2 5 3 2 2 3" xfId="1962"/>
    <cellStyle name="Vejica 2 5 3 2 2 3 2" xfId="4091"/>
    <cellStyle name="Vejica 2 5 3 2 2 4" xfId="1963"/>
    <cellStyle name="Vejica 2 5 3 2 2 4 2" xfId="4092"/>
    <cellStyle name="Vejica 2 5 3 2 2 4 2 2" xfId="6058"/>
    <cellStyle name="Vejica 2 5 3 2 2 4 2 2 2" xfId="6679"/>
    <cellStyle name="Vejica 2 5 3 2 2 4 2 2 2 2" xfId="10966"/>
    <cellStyle name="Vejica 2 5 3 2 2 4 2 2 2 2 2" xfId="17454"/>
    <cellStyle name="Vejica 2 5 3 2 2 4 2 2 2 3" xfId="14801"/>
    <cellStyle name="Vejica 2 5 3 2 2 4 2 2 3" xfId="10358"/>
    <cellStyle name="Vejica 2 5 3 2 2 4 2 2 3 2" xfId="16848"/>
    <cellStyle name="Vejica 2 5 3 2 2 4 2 2 4" xfId="14196"/>
    <cellStyle name="Vejica 2 5 3 2 2 4 2 3" xfId="5952"/>
    <cellStyle name="Vejica 2 5 3 2 2 4 2 3 2" xfId="10252"/>
    <cellStyle name="Vejica 2 5 3 2 2 4 2 3 2 2" xfId="16742"/>
    <cellStyle name="Vejica 2 5 3 2 2 4 2 3 3" xfId="14090"/>
    <cellStyle name="Vejica 2 5 3 2 2 4 2 4" xfId="6375"/>
    <cellStyle name="Vejica 2 5 3 2 2 4 2 4 2" xfId="10662"/>
    <cellStyle name="Vejica 2 5 3 2 2 4 2 4 2 2" xfId="17150"/>
    <cellStyle name="Vejica 2 5 3 2 2 4 2 4 3" xfId="14497"/>
    <cellStyle name="Vejica 2 5 3 2 2 4 2 5" xfId="6989"/>
    <cellStyle name="Vejica 2 5 3 2 2 4 2 5 2" xfId="11270"/>
    <cellStyle name="Vejica 2 5 3 2 2 4 2 5 2 2" xfId="17756"/>
    <cellStyle name="Vejica 2 5 3 2 2 4 2 5 3" xfId="15103"/>
    <cellStyle name="Vejica 2 5 3 2 2 4 2 6" xfId="7359"/>
    <cellStyle name="Vejica 2 5 3 2 2 4 2 6 2" xfId="11633"/>
    <cellStyle name="Vejica 2 5 3 2 2 4 2 6 2 2" xfId="18112"/>
    <cellStyle name="Vejica 2 5 3 2 2 4 2 6 3" xfId="15456"/>
    <cellStyle name="Vejica 2 5 3 2 2 4 2 7" xfId="9154"/>
    <cellStyle name="Vejica 2 5 3 2 2 4 2 7 2" xfId="16185"/>
    <cellStyle name="Vejica 2 5 3 2 2 4 2 8" xfId="13786"/>
    <cellStyle name="Vejica 2 5 3 2 2 4 3" xfId="5840"/>
    <cellStyle name="Vejica 2 5 3 2 2 4 3 2" xfId="6574"/>
    <cellStyle name="Vejica 2 5 3 2 2 4 3 2 2" xfId="10861"/>
    <cellStyle name="Vejica 2 5 3 2 2 4 3 2 2 2" xfId="17349"/>
    <cellStyle name="Vejica 2 5 3 2 2 4 3 2 3" xfId="14696"/>
    <cellStyle name="Vejica 2 5 3 2 2 4 3 3" xfId="10138"/>
    <cellStyle name="Vejica 2 5 3 2 2 4 3 3 2" xfId="16634"/>
    <cellStyle name="Vejica 2 5 3 2 2 4 3 4" xfId="13985"/>
    <cellStyle name="Vejica 2 5 3 2 2 4 4" xfId="6274"/>
    <cellStyle name="Vejica 2 5 3 2 2 4 4 2" xfId="10561"/>
    <cellStyle name="Vejica 2 5 3 2 2 4 4 2 2" xfId="17049"/>
    <cellStyle name="Vejica 2 5 3 2 2 4 4 3" xfId="14396"/>
    <cellStyle name="Vejica 2 5 3 2 2 4 5" xfId="6887"/>
    <cellStyle name="Vejica 2 5 3 2 2 4 5 2" xfId="11168"/>
    <cellStyle name="Vejica 2 5 3 2 2 4 5 2 2" xfId="17654"/>
    <cellStyle name="Vejica 2 5 3 2 2 4 5 3" xfId="15001"/>
    <cellStyle name="Vejica 2 5 3 2 2 4 6" xfId="7258"/>
    <cellStyle name="Vejica 2 5 3 2 2 4 6 2" xfId="11532"/>
    <cellStyle name="Vejica 2 5 3 2 2 4 6 2 2" xfId="18011"/>
    <cellStyle name="Vejica 2 5 3 2 2 4 6 3" xfId="15355"/>
    <cellStyle name="Vejica 2 5 3 2 2 4 7" xfId="8303"/>
    <cellStyle name="Vejica 2 5 3 2 2 4 7 2" xfId="15844"/>
    <cellStyle name="Vejica 2 5 3 2 2 4 8" xfId="12907"/>
    <cellStyle name="Vejica 2 5 3 2 2 4 8 2" xfId="18845"/>
    <cellStyle name="Vejica 2 5 3 2 2 4 9" xfId="13685"/>
    <cellStyle name="Vejica 2 5 3 2 2 5" xfId="4093"/>
    <cellStyle name="Vejica 2 5 3 2 2 5 2" xfId="4094"/>
    <cellStyle name="Vejica 2 5 3 2 2 6" xfId="4095"/>
    <cellStyle name="Vejica 2 5 3 2 2 7" xfId="4090"/>
    <cellStyle name="Vejica 2 5 3 2 2 8" xfId="5744"/>
    <cellStyle name="Vejica 2 5 3 2 2 8 2" xfId="6480"/>
    <cellStyle name="Vejica 2 5 3 2 2 8 2 2" xfId="10767"/>
    <cellStyle name="Vejica 2 5 3 2 2 8 2 2 2" xfId="17255"/>
    <cellStyle name="Vejica 2 5 3 2 2 8 2 3" xfId="14602"/>
    <cellStyle name="Vejica 2 5 3 2 2 8 3" xfId="10042"/>
    <cellStyle name="Vejica 2 5 3 2 2 8 3 2" xfId="16539"/>
    <cellStyle name="Vejica 2 5 3 2 2 8 4" xfId="13890"/>
    <cellStyle name="Vejica 2 5 3 2 2 9" xfId="6180"/>
    <cellStyle name="Vejica 2 5 3 2 2 9 2" xfId="10467"/>
    <cellStyle name="Vejica 2 5 3 2 2 9 2 2" xfId="16955"/>
    <cellStyle name="Vejica 2 5 3 2 2 9 3" xfId="14302"/>
    <cellStyle name="Vejica 2 5 3 2 3" xfId="1964"/>
    <cellStyle name="Vejica 2 5 3 2 4" xfId="1965"/>
    <cellStyle name="Vejica 2 5 3 2 4 2" xfId="4096"/>
    <cellStyle name="Vejica 2 5 3 2 5" xfId="1966"/>
    <cellStyle name="Vejica 2 5 3 2 5 2" xfId="4097"/>
    <cellStyle name="Vejica 2 5 3 2 5 2 2" xfId="6059"/>
    <cellStyle name="Vejica 2 5 3 2 5 2 2 2" xfId="6680"/>
    <cellStyle name="Vejica 2 5 3 2 5 2 2 2 2" xfId="10967"/>
    <cellStyle name="Vejica 2 5 3 2 5 2 2 2 2 2" xfId="17455"/>
    <cellStyle name="Vejica 2 5 3 2 5 2 2 2 3" xfId="14802"/>
    <cellStyle name="Vejica 2 5 3 2 5 2 2 3" xfId="10359"/>
    <cellStyle name="Vejica 2 5 3 2 5 2 2 3 2" xfId="16849"/>
    <cellStyle name="Vejica 2 5 3 2 5 2 2 4" xfId="14197"/>
    <cellStyle name="Vejica 2 5 3 2 5 2 3" xfId="5953"/>
    <cellStyle name="Vejica 2 5 3 2 5 2 3 2" xfId="10253"/>
    <cellStyle name="Vejica 2 5 3 2 5 2 3 2 2" xfId="16743"/>
    <cellStyle name="Vejica 2 5 3 2 5 2 3 3" xfId="14091"/>
    <cellStyle name="Vejica 2 5 3 2 5 2 4" xfId="6376"/>
    <cellStyle name="Vejica 2 5 3 2 5 2 4 2" xfId="10663"/>
    <cellStyle name="Vejica 2 5 3 2 5 2 4 2 2" xfId="17151"/>
    <cellStyle name="Vejica 2 5 3 2 5 2 4 3" xfId="14498"/>
    <cellStyle name="Vejica 2 5 3 2 5 2 5" xfId="6990"/>
    <cellStyle name="Vejica 2 5 3 2 5 2 5 2" xfId="11271"/>
    <cellStyle name="Vejica 2 5 3 2 5 2 5 2 2" xfId="17757"/>
    <cellStyle name="Vejica 2 5 3 2 5 2 5 3" xfId="15104"/>
    <cellStyle name="Vejica 2 5 3 2 5 2 6" xfId="7360"/>
    <cellStyle name="Vejica 2 5 3 2 5 2 6 2" xfId="11634"/>
    <cellStyle name="Vejica 2 5 3 2 5 2 6 2 2" xfId="18113"/>
    <cellStyle name="Vejica 2 5 3 2 5 2 6 3" xfId="15457"/>
    <cellStyle name="Vejica 2 5 3 2 5 2 7" xfId="9158"/>
    <cellStyle name="Vejica 2 5 3 2 5 2 7 2" xfId="16186"/>
    <cellStyle name="Vejica 2 5 3 2 5 2 8" xfId="13787"/>
    <cellStyle name="Vejica 2 5 3 2 5 3" xfId="5841"/>
    <cellStyle name="Vejica 2 5 3 2 5 3 2" xfId="6575"/>
    <cellStyle name="Vejica 2 5 3 2 5 3 2 2" xfId="10862"/>
    <cellStyle name="Vejica 2 5 3 2 5 3 2 2 2" xfId="17350"/>
    <cellStyle name="Vejica 2 5 3 2 5 3 2 3" xfId="14697"/>
    <cellStyle name="Vejica 2 5 3 2 5 3 3" xfId="10139"/>
    <cellStyle name="Vejica 2 5 3 2 5 3 3 2" xfId="16635"/>
    <cellStyle name="Vejica 2 5 3 2 5 3 4" xfId="13986"/>
    <cellStyle name="Vejica 2 5 3 2 5 4" xfId="6275"/>
    <cellStyle name="Vejica 2 5 3 2 5 4 2" xfId="10562"/>
    <cellStyle name="Vejica 2 5 3 2 5 4 2 2" xfId="17050"/>
    <cellStyle name="Vejica 2 5 3 2 5 4 3" xfId="14397"/>
    <cellStyle name="Vejica 2 5 3 2 5 5" xfId="6888"/>
    <cellStyle name="Vejica 2 5 3 2 5 5 2" xfId="11169"/>
    <cellStyle name="Vejica 2 5 3 2 5 5 2 2" xfId="17655"/>
    <cellStyle name="Vejica 2 5 3 2 5 5 3" xfId="15002"/>
    <cellStyle name="Vejica 2 5 3 2 5 6" xfId="7259"/>
    <cellStyle name="Vejica 2 5 3 2 5 6 2" xfId="11533"/>
    <cellStyle name="Vejica 2 5 3 2 5 6 2 2" xfId="18012"/>
    <cellStyle name="Vejica 2 5 3 2 5 6 3" xfId="15356"/>
    <cellStyle name="Vejica 2 5 3 2 5 7" xfId="8304"/>
    <cellStyle name="Vejica 2 5 3 2 5 7 2" xfId="15845"/>
    <cellStyle name="Vejica 2 5 3 2 5 8" xfId="12908"/>
    <cellStyle name="Vejica 2 5 3 2 5 8 2" xfId="18846"/>
    <cellStyle name="Vejica 2 5 3 2 5 9" xfId="13686"/>
    <cellStyle name="Vejica 2 5 3 2 6" xfId="4098"/>
    <cellStyle name="Vejica 2 5 3 2 6 2" xfId="4099"/>
    <cellStyle name="Vejica 2 5 3 2 7" xfId="4100"/>
    <cellStyle name="Vejica 2 5 3 2 8" xfId="4089"/>
    <cellStyle name="Vejica 2 5 3 2 9" xfId="5743"/>
    <cellStyle name="Vejica 2 5 3 2 9 2" xfId="6479"/>
    <cellStyle name="Vejica 2 5 3 2 9 2 2" xfId="10766"/>
    <cellStyle name="Vejica 2 5 3 2 9 2 2 2" xfId="17254"/>
    <cellStyle name="Vejica 2 5 3 2 9 2 3" xfId="14601"/>
    <cellStyle name="Vejica 2 5 3 2 9 3" xfId="10041"/>
    <cellStyle name="Vejica 2 5 3 2 9 3 2" xfId="16538"/>
    <cellStyle name="Vejica 2 5 3 2 9 4" xfId="13889"/>
    <cellStyle name="Vejica 2 5 3 3" xfId="640"/>
    <cellStyle name="Vejica 2 5 3 3 10" xfId="6794"/>
    <cellStyle name="Vejica 2 5 3 3 10 2" xfId="11075"/>
    <cellStyle name="Vejica 2 5 3 3 10 2 2" xfId="17561"/>
    <cellStyle name="Vejica 2 5 3 3 10 3" xfId="14908"/>
    <cellStyle name="Vejica 2 5 3 3 11" xfId="7165"/>
    <cellStyle name="Vejica 2 5 3 3 11 2" xfId="11439"/>
    <cellStyle name="Vejica 2 5 3 3 11 2 2" xfId="17918"/>
    <cellStyle name="Vejica 2 5 3 3 11 3" xfId="15262"/>
    <cellStyle name="Vejica 2 5 3 3 12" xfId="7859"/>
    <cellStyle name="Vejica 2 5 3 3 12 2" xfId="15629"/>
    <cellStyle name="Vejica 2 5 3 3 13" xfId="12667"/>
    <cellStyle name="Vejica 2 5 3 3 13 2" xfId="18606"/>
    <cellStyle name="Vejica 2 5 3 3 14" xfId="13585"/>
    <cellStyle name="Vejica 2 5 3 3 2" xfId="1967"/>
    <cellStyle name="Vejica 2 5 3 3 3" xfId="1968"/>
    <cellStyle name="Vejica 2 5 3 3 3 2" xfId="4102"/>
    <cellStyle name="Vejica 2 5 3 3 4" xfId="1969"/>
    <cellStyle name="Vejica 2 5 3 3 4 2" xfId="4103"/>
    <cellStyle name="Vejica 2 5 3 3 4 2 2" xfId="6060"/>
    <cellStyle name="Vejica 2 5 3 3 4 2 2 2" xfId="6681"/>
    <cellStyle name="Vejica 2 5 3 3 4 2 2 2 2" xfId="10968"/>
    <cellStyle name="Vejica 2 5 3 3 4 2 2 2 2 2" xfId="17456"/>
    <cellStyle name="Vejica 2 5 3 3 4 2 2 2 3" xfId="14803"/>
    <cellStyle name="Vejica 2 5 3 3 4 2 2 3" xfId="10360"/>
    <cellStyle name="Vejica 2 5 3 3 4 2 2 3 2" xfId="16850"/>
    <cellStyle name="Vejica 2 5 3 3 4 2 2 4" xfId="14198"/>
    <cellStyle name="Vejica 2 5 3 3 4 2 3" xfId="5954"/>
    <cellStyle name="Vejica 2 5 3 3 4 2 3 2" xfId="10254"/>
    <cellStyle name="Vejica 2 5 3 3 4 2 3 2 2" xfId="16744"/>
    <cellStyle name="Vejica 2 5 3 3 4 2 3 3" xfId="14092"/>
    <cellStyle name="Vejica 2 5 3 3 4 2 4" xfId="6377"/>
    <cellStyle name="Vejica 2 5 3 3 4 2 4 2" xfId="10664"/>
    <cellStyle name="Vejica 2 5 3 3 4 2 4 2 2" xfId="17152"/>
    <cellStyle name="Vejica 2 5 3 3 4 2 4 3" xfId="14499"/>
    <cellStyle name="Vejica 2 5 3 3 4 2 5" xfId="6991"/>
    <cellStyle name="Vejica 2 5 3 3 4 2 5 2" xfId="11272"/>
    <cellStyle name="Vejica 2 5 3 3 4 2 5 2 2" xfId="17758"/>
    <cellStyle name="Vejica 2 5 3 3 4 2 5 3" xfId="15105"/>
    <cellStyle name="Vejica 2 5 3 3 4 2 6" xfId="7361"/>
    <cellStyle name="Vejica 2 5 3 3 4 2 6 2" xfId="11635"/>
    <cellStyle name="Vejica 2 5 3 3 4 2 6 2 2" xfId="18114"/>
    <cellStyle name="Vejica 2 5 3 3 4 2 6 3" xfId="15458"/>
    <cellStyle name="Vejica 2 5 3 3 4 2 7" xfId="9159"/>
    <cellStyle name="Vejica 2 5 3 3 4 2 7 2" xfId="16187"/>
    <cellStyle name="Vejica 2 5 3 3 4 2 8" xfId="13788"/>
    <cellStyle name="Vejica 2 5 3 3 4 3" xfId="5842"/>
    <cellStyle name="Vejica 2 5 3 3 4 3 2" xfId="6576"/>
    <cellStyle name="Vejica 2 5 3 3 4 3 2 2" xfId="10863"/>
    <cellStyle name="Vejica 2 5 3 3 4 3 2 2 2" xfId="17351"/>
    <cellStyle name="Vejica 2 5 3 3 4 3 2 3" xfId="14698"/>
    <cellStyle name="Vejica 2 5 3 3 4 3 3" xfId="10140"/>
    <cellStyle name="Vejica 2 5 3 3 4 3 3 2" xfId="16636"/>
    <cellStyle name="Vejica 2 5 3 3 4 3 4" xfId="13987"/>
    <cellStyle name="Vejica 2 5 3 3 4 4" xfId="6276"/>
    <cellStyle name="Vejica 2 5 3 3 4 4 2" xfId="10563"/>
    <cellStyle name="Vejica 2 5 3 3 4 4 2 2" xfId="17051"/>
    <cellStyle name="Vejica 2 5 3 3 4 4 3" xfId="14398"/>
    <cellStyle name="Vejica 2 5 3 3 4 5" xfId="6889"/>
    <cellStyle name="Vejica 2 5 3 3 4 5 2" xfId="11170"/>
    <cellStyle name="Vejica 2 5 3 3 4 5 2 2" xfId="17656"/>
    <cellStyle name="Vejica 2 5 3 3 4 5 3" xfId="15003"/>
    <cellStyle name="Vejica 2 5 3 3 4 6" xfId="7260"/>
    <cellStyle name="Vejica 2 5 3 3 4 6 2" xfId="11534"/>
    <cellStyle name="Vejica 2 5 3 3 4 6 2 2" xfId="18013"/>
    <cellStyle name="Vejica 2 5 3 3 4 6 3" xfId="15357"/>
    <cellStyle name="Vejica 2 5 3 3 4 7" xfId="8305"/>
    <cellStyle name="Vejica 2 5 3 3 4 7 2" xfId="15846"/>
    <cellStyle name="Vejica 2 5 3 3 4 8" xfId="12909"/>
    <cellStyle name="Vejica 2 5 3 3 4 8 2" xfId="18847"/>
    <cellStyle name="Vejica 2 5 3 3 4 9" xfId="13687"/>
    <cellStyle name="Vejica 2 5 3 3 5" xfId="4104"/>
    <cellStyle name="Vejica 2 5 3 3 5 2" xfId="4105"/>
    <cellStyle name="Vejica 2 5 3 3 6" xfId="4106"/>
    <cellStyle name="Vejica 2 5 3 3 7" xfId="4101"/>
    <cellStyle name="Vejica 2 5 3 3 8" xfId="5745"/>
    <cellStyle name="Vejica 2 5 3 3 8 2" xfId="6481"/>
    <cellStyle name="Vejica 2 5 3 3 8 2 2" xfId="10768"/>
    <cellStyle name="Vejica 2 5 3 3 8 2 2 2" xfId="17256"/>
    <cellStyle name="Vejica 2 5 3 3 8 2 3" xfId="14603"/>
    <cellStyle name="Vejica 2 5 3 3 8 3" xfId="10043"/>
    <cellStyle name="Vejica 2 5 3 3 8 3 2" xfId="16540"/>
    <cellStyle name="Vejica 2 5 3 3 8 4" xfId="13891"/>
    <cellStyle name="Vejica 2 5 3 3 9" xfId="6181"/>
    <cellStyle name="Vejica 2 5 3 3 9 2" xfId="10468"/>
    <cellStyle name="Vejica 2 5 3 3 9 2 2" xfId="16956"/>
    <cellStyle name="Vejica 2 5 3 3 9 3" xfId="14303"/>
    <cellStyle name="Vejica 2 5 3 4" xfId="1970"/>
    <cellStyle name="Vejica 2 5 3 5" xfId="1971"/>
    <cellStyle name="Vejica 2 5 3 5 2" xfId="4107"/>
    <cellStyle name="Vejica 2 5 3 6" xfId="1972"/>
    <cellStyle name="Vejica 2 5 3 6 2" xfId="4108"/>
    <cellStyle name="Vejica 2 5 3 6 2 2" xfId="6061"/>
    <cellStyle name="Vejica 2 5 3 6 2 2 2" xfId="6682"/>
    <cellStyle name="Vejica 2 5 3 6 2 2 2 2" xfId="10969"/>
    <cellStyle name="Vejica 2 5 3 6 2 2 2 2 2" xfId="17457"/>
    <cellStyle name="Vejica 2 5 3 6 2 2 2 3" xfId="14804"/>
    <cellStyle name="Vejica 2 5 3 6 2 2 3" xfId="10361"/>
    <cellStyle name="Vejica 2 5 3 6 2 2 3 2" xfId="16851"/>
    <cellStyle name="Vejica 2 5 3 6 2 2 4" xfId="14199"/>
    <cellStyle name="Vejica 2 5 3 6 2 3" xfId="5955"/>
    <cellStyle name="Vejica 2 5 3 6 2 3 2" xfId="10255"/>
    <cellStyle name="Vejica 2 5 3 6 2 3 2 2" xfId="16745"/>
    <cellStyle name="Vejica 2 5 3 6 2 3 3" xfId="14093"/>
    <cellStyle name="Vejica 2 5 3 6 2 4" xfId="6378"/>
    <cellStyle name="Vejica 2 5 3 6 2 4 2" xfId="10665"/>
    <cellStyle name="Vejica 2 5 3 6 2 4 2 2" xfId="17153"/>
    <cellStyle name="Vejica 2 5 3 6 2 4 3" xfId="14500"/>
    <cellStyle name="Vejica 2 5 3 6 2 5" xfId="6992"/>
    <cellStyle name="Vejica 2 5 3 6 2 5 2" xfId="11273"/>
    <cellStyle name="Vejica 2 5 3 6 2 5 2 2" xfId="17759"/>
    <cellStyle name="Vejica 2 5 3 6 2 5 3" xfId="15106"/>
    <cellStyle name="Vejica 2 5 3 6 2 6" xfId="7362"/>
    <cellStyle name="Vejica 2 5 3 6 2 6 2" xfId="11636"/>
    <cellStyle name="Vejica 2 5 3 6 2 6 2 2" xfId="18115"/>
    <cellStyle name="Vejica 2 5 3 6 2 6 3" xfId="15459"/>
    <cellStyle name="Vejica 2 5 3 6 2 7" xfId="9160"/>
    <cellStyle name="Vejica 2 5 3 6 2 7 2" xfId="16188"/>
    <cellStyle name="Vejica 2 5 3 6 2 8" xfId="13789"/>
    <cellStyle name="Vejica 2 5 3 6 3" xfId="5843"/>
    <cellStyle name="Vejica 2 5 3 6 3 2" xfId="6577"/>
    <cellStyle name="Vejica 2 5 3 6 3 2 2" xfId="10864"/>
    <cellStyle name="Vejica 2 5 3 6 3 2 2 2" xfId="17352"/>
    <cellStyle name="Vejica 2 5 3 6 3 2 3" xfId="14699"/>
    <cellStyle name="Vejica 2 5 3 6 3 3" xfId="10141"/>
    <cellStyle name="Vejica 2 5 3 6 3 3 2" xfId="16637"/>
    <cellStyle name="Vejica 2 5 3 6 3 4" xfId="13988"/>
    <cellStyle name="Vejica 2 5 3 6 4" xfId="6277"/>
    <cellStyle name="Vejica 2 5 3 6 4 2" xfId="10564"/>
    <cellStyle name="Vejica 2 5 3 6 4 2 2" xfId="17052"/>
    <cellStyle name="Vejica 2 5 3 6 4 3" xfId="14399"/>
    <cellStyle name="Vejica 2 5 3 6 5" xfId="6890"/>
    <cellStyle name="Vejica 2 5 3 6 5 2" xfId="11171"/>
    <cellStyle name="Vejica 2 5 3 6 5 2 2" xfId="17657"/>
    <cellStyle name="Vejica 2 5 3 6 5 3" xfId="15004"/>
    <cellStyle name="Vejica 2 5 3 6 6" xfId="7261"/>
    <cellStyle name="Vejica 2 5 3 6 6 2" xfId="11535"/>
    <cellStyle name="Vejica 2 5 3 6 6 2 2" xfId="18014"/>
    <cellStyle name="Vejica 2 5 3 6 6 3" xfId="15358"/>
    <cellStyle name="Vejica 2 5 3 6 7" xfId="8306"/>
    <cellStyle name="Vejica 2 5 3 6 7 2" xfId="15847"/>
    <cellStyle name="Vejica 2 5 3 6 8" xfId="12910"/>
    <cellStyle name="Vejica 2 5 3 6 8 2" xfId="18848"/>
    <cellStyle name="Vejica 2 5 3 6 9" xfId="13688"/>
    <cellStyle name="Vejica 2 5 3 7" xfId="4109"/>
    <cellStyle name="Vejica 2 5 3 7 2" xfId="4110"/>
    <cellStyle name="Vejica 2 5 3 8" xfId="4111"/>
    <cellStyle name="Vejica 2 5 3 9" xfId="4088"/>
    <cellStyle name="Vejica 2 5 4" xfId="641"/>
    <cellStyle name="Vejica 2 5 4 10" xfId="6182"/>
    <cellStyle name="Vejica 2 5 4 10 2" xfId="10469"/>
    <cellStyle name="Vejica 2 5 4 10 2 2" xfId="16957"/>
    <cellStyle name="Vejica 2 5 4 10 3" xfId="14304"/>
    <cellStyle name="Vejica 2 5 4 11" xfId="6795"/>
    <cellStyle name="Vejica 2 5 4 11 2" xfId="11076"/>
    <cellStyle name="Vejica 2 5 4 11 2 2" xfId="17562"/>
    <cellStyle name="Vejica 2 5 4 11 3" xfId="14909"/>
    <cellStyle name="Vejica 2 5 4 12" xfId="7087"/>
    <cellStyle name="Vejica 2 5 4 12 2" xfId="11361"/>
    <cellStyle name="Vejica 2 5 4 12 2 2" xfId="17840"/>
    <cellStyle name="Vejica 2 5 4 12 3" xfId="15184"/>
    <cellStyle name="Vejica 2 5 4 13" xfId="7166"/>
    <cellStyle name="Vejica 2 5 4 13 2" xfId="11440"/>
    <cellStyle name="Vejica 2 5 4 13 2 2" xfId="17919"/>
    <cellStyle name="Vejica 2 5 4 13 3" xfId="15263"/>
    <cellStyle name="Vejica 2 5 4 14" xfId="7860"/>
    <cellStyle name="Vejica 2 5 4 14 2" xfId="15630"/>
    <cellStyle name="Vejica 2 5 4 15" xfId="12668"/>
    <cellStyle name="Vejica 2 5 4 15 2" xfId="18607"/>
    <cellStyle name="Vejica 2 5 4 16" xfId="13586"/>
    <cellStyle name="Vejica 2 5 4 2" xfId="642"/>
    <cellStyle name="Vejica 2 5 4 2 10" xfId="6796"/>
    <cellStyle name="Vejica 2 5 4 2 10 2" xfId="11077"/>
    <cellStyle name="Vejica 2 5 4 2 10 2 2" xfId="17563"/>
    <cellStyle name="Vejica 2 5 4 2 10 3" xfId="14910"/>
    <cellStyle name="Vejica 2 5 4 2 11" xfId="7167"/>
    <cellStyle name="Vejica 2 5 4 2 11 2" xfId="11441"/>
    <cellStyle name="Vejica 2 5 4 2 11 2 2" xfId="17920"/>
    <cellStyle name="Vejica 2 5 4 2 11 3" xfId="15264"/>
    <cellStyle name="Vejica 2 5 4 2 12" xfId="7861"/>
    <cellStyle name="Vejica 2 5 4 2 12 2" xfId="15631"/>
    <cellStyle name="Vejica 2 5 4 2 13" xfId="12669"/>
    <cellStyle name="Vejica 2 5 4 2 13 2" xfId="18608"/>
    <cellStyle name="Vejica 2 5 4 2 14" xfId="13587"/>
    <cellStyle name="Vejica 2 5 4 2 2" xfId="1973"/>
    <cellStyle name="Vejica 2 5 4 2 3" xfId="1974"/>
    <cellStyle name="Vejica 2 5 4 2 3 2" xfId="4114"/>
    <cellStyle name="Vejica 2 5 4 2 4" xfId="1975"/>
    <cellStyle name="Vejica 2 5 4 2 4 2" xfId="4115"/>
    <cellStyle name="Vejica 2 5 4 2 4 2 2" xfId="6062"/>
    <cellStyle name="Vejica 2 5 4 2 4 2 2 2" xfId="6683"/>
    <cellStyle name="Vejica 2 5 4 2 4 2 2 2 2" xfId="10970"/>
    <cellStyle name="Vejica 2 5 4 2 4 2 2 2 2 2" xfId="17458"/>
    <cellStyle name="Vejica 2 5 4 2 4 2 2 2 3" xfId="14805"/>
    <cellStyle name="Vejica 2 5 4 2 4 2 2 3" xfId="10362"/>
    <cellStyle name="Vejica 2 5 4 2 4 2 2 3 2" xfId="16852"/>
    <cellStyle name="Vejica 2 5 4 2 4 2 2 4" xfId="14200"/>
    <cellStyle name="Vejica 2 5 4 2 4 2 3" xfId="5956"/>
    <cellStyle name="Vejica 2 5 4 2 4 2 3 2" xfId="10256"/>
    <cellStyle name="Vejica 2 5 4 2 4 2 3 2 2" xfId="16746"/>
    <cellStyle name="Vejica 2 5 4 2 4 2 3 3" xfId="14094"/>
    <cellStyle name="Vejica 2 5 4 2 4 2 4" xfId="6379"/>
    <cellStyle name="Vejica 2 5 4 2 4 2 4 2" xfId="10666"/>
    <cellStyle name="Vejica 2 5 4 2 4 2 4 2 2" xfId="17154"/>
    <cellStyle name="Vejica 2 5 4 2 4 2 4 3" xfId="14501"/>
    <cellStyle name="Vejica 2 5 4 2 4 2 5" xfId="6993"/>
    <cellStyle name="Vejica 2 5 4 2 4 2 5 2" xfId="11274"/>
    <cellStyle name="Vejica 2 5 4 2 4 2 5 2 2" xfId="17760"/>
    <cellStyle name="Vejica 2 5 4 2 4 2 5 3" xfId="15107"/>
    <cellStyle name="Vejica 2 5 4 2 4 2 6" xfId="7363"/>
    <cellStyle name="Vejica 2 5 4 2 4 2 6 2" xfId="11637"/>
    <cellStyle name="Vejica 2 5 4 2 4 2 6 2 2" xfId="18116"/>
    <cellStyle name="Vejica 2 5 4 2 4 2 6 3" xfId="15460"/>
    <cellStyle name="Vejica 2 5 4 2 4 2 7" xfId="9161"/>
    <cellStyle name="Vejica 2 5 4 2 4 2 7 2" xfId="16189"/>
    <cellStyle name="Vejica 2 5 4 2 4 2 8" xfId="13790"/>
    <cellStyle name="Vejica 2 5 4 2 4 3" xfId="5844"/>
    <cellStyle name="Vejica 2 5 4 2 4 3 2" xfId="6578"/>
    <cellStyle name="Vejica 2 5 4 2 4 3 2 2" xfId="10865"/>
    <cellStyle name="Vejica 2 5 4 2 4 3 2 2 2" xfId="17353"/>
    <cellStyle name="Vejica 2 5 4 2 4 3 2 3" xfId="14700"/>
    <cellStyle name="Vejica 2 5 4 2 4 3 3" xfId="10142"/>
    <cellStyle name="Vejica 2 5 4 2 4 3 3 2" xfId="16638"/>
    <cellStyle name="Vejica 2 5 4 2 4 3 4" xfId="13989"/>
    <cellStyle name="Vejica 2 5 4 2 4 4" xfId="6278"/>
    <cellStyle name="Vejica 2 5 4 2 4 4 2" xfId="10565"/>
    <cellStyle name="Vejica 2 5 4 2 4 4 2 2" xfId="17053"/>
    <cellStyle name="Vejica 2 5 4 2 4 4 3" xfId="14400"/>
    <cellStyle name="Vejica 2 5 4 2 4 5" xfId="6891"/>
    <cellStyle name="Vejica 2 5 4 2 4 5 2" xfId="11172"/>
    <cellStyle name="Vejica 2 5 4 2 4 5 2 2" xfId="17658"/>
    <cellStyle name="Vejica 2 5 4 2 4 5 3" xfId="15005"/>
    <cellStyle name="Vejica 2 5 4 2 4 6" xfId="7262"/>
    <cellStyle name="Vejica 2 5 4 2 4 6 2" xfId="11536"/>
    <cellStyle name="Vejica 2 5 4 2 4 6 2 2" xfId="18015"/>
    <cellStyle name="Vejica 2 5 4 2 4 6 3" xfId="15359"/>
    <cellStyle name="Vejica 2 5 4 2 4 7" xfId="8307"/>
    <cellStyle name="Vejica 2 5 4 2 4 7 2" xfId="15848"/>
    <cellStyle name="Vejica 2 5 4 2 4 8" xfId="12911"/>
    <cellStyle name="Vejica 2 5 4 2 4 8 2" xfId="18849"/>
    <cellStyle name="Vejica 2 5 4 2 4 9" xfId="13689"/>
    <cellStyle name="Vejica 2 5 4 2 5" xfId="4116"/>
    <cellStyle name="Vejica 2 5 4 2 5 2" xfId="4117"/>
    <cellStyle name="Vejica 2 5 4 2 6" xfId="4118"/>
    <cellStyle name="Vejica 2 5 4 2 7" xfId="4113"/>
    <cellStyle name="Vejica 2 5 4 2 8" xfId="5747"/>
    <cellStyle name="Vejica 2 5 4 2 8 2" xfId="6483"/>
    <cellStyle name="Vejica 2 5 4 2 8 2 2" xfId="10770"/>
    <cellStyle name="Vejica 2 5 4 2 8 2 2 2" xfId="17258"/>
    <cellStyle name="Vejica 2 5 4 2 8 2 3" xfId="14605"/>
    <cellStyle name="Vejica 2 5 4 2 8 3" xfId="10045"/>
    <cellStyle name="Vejica 2 5 4 2 8 3 2" xfId="16542"/>
    <cellStyle name="Vejica 2 5 4 2 8 4" xfId="13893"/>
    <cellStyle name="Vejica 2 5 4 2 9" xfId="6183"/>
    <cellStyle name="Vejica 2 5 4 2 9 2" xfId="10470"/>
    <cellStyle name="Vejica 2 5 4 2 9 2 2" xfId="16958"/>
    <cellStyle name="Vejica 2 5 4 2 9 3" xfId="14305"/>
    <cellStyle name="Vejica 2 5 4 3" xfId="1976"/>
    <cellStyle name="Vejica 2 5 4 4" xfId="1977"/>
    <cellStyle name="Vejica 2 5 4 4 2" xfId="4119"/>
    <cellStyle name="Vejica 2 5 4 5" xfId="1978"/>
    <cellStyle name="Vejica 2 5 4 5 2" xfId="4120"/>
    <cellStyle name="Vejica 2 5 4 5 2 2" xfId="6063"/>
    <cellStyle name="Vejica 2 5 4 5 2 2 2" xfId="6684"/>
    <cellStyle name="Vejica 2 5 4 5 2 2 2 2" xfId="10971"/>
    <cellStyle name="Vejica 2 5 4 5 2 2 2 2 2" xfId="17459"/>
    <cellStyle name="Vejica 2 5 4 5 2 2 2 3" xfId="14806"/>
    <cellStyle name="Vejica 2 5 4 5 2 2 3" xfId="10363"/>
    <cellStyle name="Vejica 2 5 4 5 2 2 3 2" xfId="16853"/>
    <cellStyle name="Vejica 2 5 4 5 2 2 4" xfId="14201"/>
    <cellStyle name="Vejica 2 5 4 5 2 3" xfId="5957"/>
    <cellStyle name="Vejica 2 5 4 5 2 3 2" xfId="10257"/>
    <cellStyle name="Vejica 2 5 4 5 2 3 2 2" xfId="16747"/>
    <cellStyle name="Vejica 2 5 4 5 2 3 3" xfId="14095"/>
    <cellStyle name="Vejica 2 5 4 5 2 4" xfId="6380"/>
    <cellStyle name="Vejica 2 5 4 5 2 4 2" xfId="10667"/>
    <cellStyle name="Vejica 2 5 4 5 2 4 2 2" xfId="17155"/>
    <cellStyle name="Vejica 2 5 4 5 2 4 3" xfId="14502"/>
    <cellStyle name="Vejica 2 5 4 5 2 5" xfId="6994"/>
    <cellStyle name="Vejica 2 5 4 5 2 5 2" xfId="11275"/>
    <cellStyle name="Vejica 2 5 4 5 2 5 2 2" xfId="17761"/>
    <cellStyle name="Vejica 2 5 4 5 2 5 3" xfId="15108"/>
    <cellStyle name="Vejica 2 5 4 5 2 6" xfId="7364"/>
    <cellStyle name="Vejica 2 5 4 5 2 6 2" xfId="11638"/>
    <cellStyle name="Vejica 2 5 4 5 2 6 2 2" xfId="18117"/>
    <cellStyle name="Vejica 2 5 4 5 2 6 3" xfId="15461"/>
    <cellStyle name="Vejica 2 5 4 5 2 7" xfId="9162"/>
    <cellStyle name="Vejica 2 5 4 5 2 7 2" xfId="16190"/>
    <cellStyle name="Vejica 2 5 4 5 2 8" xfId="13791"/>
    <cellStyle name="Vejica 2 5 4 5 3" xfId="5845"/>
    <cellStyle name="Vejica 2 5 4 5 3 2" xfId="6579"/>
    <cellStyle name="Vejica 2 5 4 5 3 2 2" xfId="10866"/>
    <cellStyle name="Vejica 2 5 4 5 3 2 2 2" xfId="17354"/>
    <cellStyle name="Vejica 2 5 4 5 3 2 3" xfId="14701"/>
    <cellStyle name="Vejica 2 5 4 5 3 3" xfId="10143"/>
    <cellStyle name="Vejica 2 5 4 5 3 3 2" xfId="16639"/>
    <cellStyle name="Vejica 2 5 4 5 3 4" xfId="13990"/>
    <cellStyle name="Vejica 2 5 4 5 4" xfId="6279"/>
    <cellStyle name="Vejica 2 5 4 5 4 2" xfId="10566"/>
    <cellStyle name="Vejica 2 5 4 5 4 2 2" xfId="17054"/>
    <cellStyle name="Vejica 2 5 4 5 4 3" xfId="14401"/>
    <cellStyle name="Vejica 2 5 4 5 5" xfId="6892"/>
    <cellStyle name="Vejica 2 5 4 5 5 2" xfId="11173"/>
    <cellStyle name="Vejica 2 5 4 5 5 2 2" xfId="17659"/>
    <cellStyle name="Vejica 2 5 4 5 5 3" xfId="15006"/>
    <cellStyle name="Vejica 2 5 4 5 6" xfId="7263"/>
    <cellStyle name="Vejica 2 5 4 5 6 2" xfId="11537"/>
    <cellStyle name="Vejica 2 5 4 5 6 2 2" xfId="18016"/>
    <cellStyle name="Vejica 2 5 4 5 6 3" xfId="15360"/>
    <cellStyle name="Vejica 2 5 4 5 7" xfId="8308"/>
    <cellStyle name="Vejica 2 5 4 5 7 2" xfId="15849"/>
    <cellStyle name="Vejica 2 5 4 5 8" xfId="12912"/>
    <cellStyle name="Vejica 2 5 4 5 8 2" xfId="18850"/>
    <cellStyle name="Vejica 2 5 4 5 9" xfId="13690"/>
    <cellStyle name="Vejica 2 5 4 6" xfId="4121"/>
    <cellStyle name="Vejica 2 5 4 6 2" xfId="4122"/>
    <cellStyle name="Vejica 2 5 4 7" xfId="4123"/>
    <cellStyle name="Vejica 2 5 4 8" xfId="4112"/>
    <cellStyle name="Vejica 2 5 4 9" xfId="5746"/>
    <cellStyle name="Vejica 2 5 4 9 2" xfId="6482"/>
    <cellStyle name="Vejica 2 5 4 9 2 2" xfId="10769"/>
    <cellStyle name="Vejica 2 5 4 9 2 2 2" xfId="17257"/>
    <cellStyle name="Vejica 2 5 4 9 2 3" xfId="14604"/>
    <cellStyle name="Vejica 2 5 4 9 3" xfId="10044"/>
    <cellStyle name="Vejica 2 5 4 9 3 2" xfId="16541"/>
    <cellStyle name="Vejica 2 5 4 9 4" xfId="13892"/>
    <cellStyle name="Vejica 2 5 5" xfId="643"/>
    <cellStyle name="Vejica 2 5 5 10" xfId="6797"/>
    <cellStyle name="Vejica 2 5 5 10 2" xfId="11078"/>
    <cellStyle name="Vejica 2 5 5 10 2 2" xfId="17564"/>
    <cellStyle name="Vejica 2 5 5 10 3" xfId="14911"/>
    <cellStyle name="Vejica 2 5 5 11" xfId="7168"/>
    <cellStyle name="Vejica 2 5 5 11 2" xfId="11442"/>
    <cellStyle name="Vejica 2 5 5 11 2 2" xfId="17921"/>
    <cellStyle name="Vejica 2 5 5 11 3" xfId="15265"/>
    <cellStyle name="Vejica 2 5 5 12" xfId="7862"/>
    <cellStyle name="Vejica 2 5 5 12 2" xfId="15632"/>
    <cellStyle name="Vejica 2 5 5 13" xfId="12670"/>
    <cellStyle name="Vejica 2 5 5 13 2" xfId="18609"/>
    <cellStyle name="Vejica 2 5 5 14" xfId="13588"/>
    <cellStyle name="Vejica 2 5 5 2" xfId="1979"/>
    <cellStyle name="Vejica 2 5 5 3" xfId="1980"/>
    <cellStyle name="Vejica 2 5 5 3 2" xfId="4125"/>
    <cellStyle name="Vejica 2 5 5 4" xfId="1981"/>
    <cellStyle name="Vejica 2 5 5 4 2" xfId="4126"/>
    <cellStyle name="Vejica 2 5 5 4 2 2" xfId="6064"/>
    <cellStyle name="Vejica 2 5 5 4 2 2 2" xfId="6685"/>
    <cellStyle name="Vejica 2 5 5 4 2 2 2 2" xfId="10972"/>
    <cellStyle name="Vejica 2 5 5 4 2 2 2 2 2" xfId="17460"/>
    <cellStyle name="Vejica 2 5 5 4 2 2 2 3" xfId="14807"/>
    <cellStyle name="Vejica 2 5 5 4 2 2 3" xfId="10364"/>
    <cellStyle name="Vejica 2 5 5 4 2 2 3 2" xfId="16854"/>
    <cellStyle name="Vejica 2 5 5 4 2 2 4" xfId="14202"/>
    <cellStyle name="Vejica 2 5 5 4 2 3" xfId="5958"/>
    <cellStyle name="Vejica 2 5 5 4 2 3 2" xfId="10258"/>
    <cellStyle name="Vejica 2 5 5 4 2 3 2 2" xfId="16748"/>
    <cellStyle name="Vejica 2 5 5 4 2 3 3" xfId="14096"/>
    <cellStyle name="Vejica 2 5 5 4 2 4" xfId="6381"/>
    <cellStyle name="Vejica 2 5 5 4 2 4 2" xfId="10668"/>
    <cellStyle name="Vejica 2 5 5 4 2 4 2 2" xfId="17156"/>
    <cellStyle name="Vejica 2 5 5 4 2 4 3" xfId="14503"/>
    <cellStyle name="Vejica 2 5 5 4 2 5" xfId="6995"/>
    <cellStyle name="Vejica 2 5 5 4 2 5 2" xfId="11276"/>
    <cellStyle name="Vejica 2 5 5 4 2 5 2 2" xfId="17762"/>
    <cellStyle name="Vejica 2 5 5 4 2 5 3" xfId="15109"/>
    <cellStyle name="Vejica 2 5 5 4 2 6" xfId="7365"/>
    <cellStyle name="Vejica 2 5 5 4 2 6 2" xfId="11639"/>
    <cellStyle name="Vejica 2 5 5 4 2 6 2 2" xfId="18118"/>
    <cellStyle name="Vejica 2 5 5 4 2 6 3" xfId="15462"/>
    <cellStyle name="Vejica 2 5 5 4 2 7" xfId="9163"/>
    <cellStyle name="Vejica 2 5 5 4 2 7 2" xfId="16191"/>
    <cellStyle name="Vejica 2 5 5 4 2 8" xfId="13792"/>
    <cellStyle name="Vejica 2 5 5 4 3" xfId="5846"/>
    <cellStyle name="Vejica 2 5 5 4 3 2" xfId="6580"/>
    <cellStyle name="Vejica 2 5 5 4 3 2 2" xfId="10867"/>
    <cellStyle name="Vejica 2 5 5 4 3 2 2 2" xfId="17355"/>
    <cellStyle name="Vejica 2 5 5 4 3 2 3" xfId="14702"/>
    <cellStyle name="Vejica 2 5 5 4 3 3" xfId="10144"/>
    <cellStyle name="Vejica 2 5 5 4 3 3 2" xfId="16640"/>
    <cellStyle name="Vejica 2 5 5 4 3 4" xfId="13991"/>
    <cellStyle name="Vejica 2 5 5 4 4" xfId="6280"/>
    <cellStyle name="Vejica 2 5 5 4 4 2" xfId="10567"/>
    <cellStyle name="Vejica 2 5 5 4 4 2 2" xfId="17055"/>
    <cellStyle name="Vejica 2 5 5 4 4 3" xfId="14402"/>
    <cellStyle name="Vejica 2 5 5 4 5" xfId="6893"/>
    <cellStyle name="Vejica 2 5 5 4 5 2" xfId="11174"/>
    <cellStyle name="Vejica 2 5 5 4 5 2 2" xfId="17660"/>
    <cellStyle name="Vejica 2 5 5 4 5 3" xfId="15007"/>
    <cellStyle name="Vejica 2 5 5 4 6" xfId="7264"/>
    <cellStyle name="Vejica 2 5 5 4 6 2" xfId="11538"/>
    <cellStyle name="Vejica 2 5 5 4 6 2 2" xfId="18017"/>
    <cellStyle name="Vejica 2 5 5 4 6 3" xfId="15361"/>
    <cellStyle name="Vejica 2 5 5 4 7" xfId="8309"/>
    <cellStyle name="Vejica 2 5 5 4 7 2" xfId="15850"/>
    <cellStyle name="Vejica 2 5 5 4 8" xfId="12913"/>
    <cellStyle name="Vejica 2 5 5 4 8 2" xfId="18851"/>
    <cellStyle name="Vejica 2 5 5 4 9" xfId="13691"/>
    <cellStyle name="Vejica 2 5 5 5" xfId="4127"/>
    <cellStyle name="Vejica 2 5 5 5 2" xfId="4128"/>
    <cellStyle name="Vejica 2 5 5 6" xfId="4129"/>
    <cellStyle name="Vejica 2 5 5 7" xfId="4124"/>
    <cellStyle name="Vejica 2 5 5 8" xfId="5748"/>
    <cellStyle name="Vejica 2 5 5 8 2" xfId="6484"/>
    <cellStyle name="Vejica 2 5 5 8 2 2" xfId="10771"/>
    <cellStyle name="Vejica 2 5 5 8 2 2 2" xfId="17259"/>
    <cellStyle name="Vejica 2 5 5 8 2 3" xfId="14606"/>
    <cellStyle name="Vejica 2 5 5 8 3" xfId="10046"/>
    <cellStyle name="Vejica 2 5 5 8 3 2" xfId="16543"/>
    <cellStyle name="Vejica 2 5 5 8 4" xfId="13894"/>
    <cellStyle name="Vejica 2 5 5 9" xfId="6184"/>
    <cellStyle name="Vejica 2 5 5 9 2" xfId="10471"/>
    <cellStyle name="Vejica 2 5 5 9 2 2" xfId="16959"/>
    <cellStyle name="Vejica 2 5 5 9 3" xfId="14306"/>
    <cellStyle name="Vejica 2 5 6" xfId="1982"/>
    <cellStyle name="Vejica 2 5 7" xfId="1983"/>
    <cellStyle name="Vejica 2 5 7 2" xfId="4130"/>
    <cellStyle name="Vejica 2 5 8" xfId="1984"/>
    <cellStyle name="Vejica 2 5 8 2" xfId="4131"/>
    <cellStyle name="Vejica 2 5 8 2 2" xfId="6065"/>
    <cellStyle name="Vejica 2 5 8 2 2 2" xfId="6686"/>
    <cellStyle name="Vejica 2 5 8 2 2 2 2" xfId="10973"/>
    <cellStyle name="Vejica 2 5 8 2 2 2 2 2" xfId="17461"/>
    <cellStyle name="Vejica 2 5 8 2 2 2 3" xfId="14808"/>
    <cellStyle name="Vejica 2 5 8 2 2 3" xfId="10365"/>
    <cellStyle name="Vejica 2 5 8 2 2 3 2" xfId="16855"/>
    <cellStyle name="Vejica 2 5 8 2 2 4" xfId="14203"/>
    <cellStyle name="Vejica 2 5 8 2 3" xfId="5959"/>
    <cellStyle name="Vejica 2 5 8 2 3 2" xfId="10259"/>
    <cellStyle name="Vejica 2 5 8 2 3 2 2" xfId="16749"/>
    <cellStyle name="Vejica 2 5 8 2 3 3" xfId="14097"/>
    <cellStyle name="Vejica 2 5 8 2 4" xfId="6382"/>
    <cellStyle name="Vejica 2 5 8 2 4 2" xfId="10669"/>
    <cellStyle name="Vejica 2 5 8 2 4 2 2" xfId="17157"/>
    <cellStyle name="Vejica 2 5 8 2 4 3" xfId="14504"/>
    <cellStyle name="Vejica 2 5 8 2 5" xfId="6996"/>
    <cellStyle name="Vejica 2 5 8 2 5 2" xfId="11277"/>
    <cellStyle name="Vejica 2 5 8 2 5 2 2" xfId="17763"/>
    <cellStyle name="Vejica 2 5 8 2 5 3" xfId="15110"/>
    <cellStyle name="Vejica 2 5 8 2 6" xfId="7366"/>
    <cellStyle name="Vejica 2 5 8 2 6 2" xfId="11640"/>
    <cellStyle name="Vejica 2 5 8 2 6 2 2" xfId="18119"/>
    <cellStyle name="Vejica 2 5 8 2 6 3" xfId="15463"/>
    <cellStyle name="Vejica 2 5 8 2 7" xfId="9164"/>
    <cellStyle name="Vejica 2 5 8 2 7 2" xfId="16192"/>
    <cellStyle name="Vejica 2 5 8 2 8" xfId="13793"/>
    <cellStyle name="Vejica 2 5 8 3" xfId="5847"/>
    <cellStyle name="Vejica 2 5 8 3 2" xfId="6581"/>
    <cellStyle name="Vejica 2 5 8 3 2 2" xfId="10868"/>
    <cellStyle name="Vejica 2 5 8 3 2 2 2" xfId="17356"/>
    <cellStyle name="Vejica 2 5 8 3 2 3" xfId="14703"/>
    <cellStyle name="Vejica 2 5 8 3 3" xfId="10145"/>
    <cellStyle name="Vejica 2 5 8 3 3 2" xfId="16641"/>
    <cellStyle name="Vejica 2 5 8 3 4" xfId="13992"/>
    <cellStyle name="Vejica 2 5 8 4" xfId="6281"/>
    <cellStyle name="Vejica 2 5 8 4 2" xfId="10568"/>
    <cellStyle name="Vejica 2 5 8 4 2 2" xfId="17056"/>
    <cellStyle name="Vejica 2 5 8 4 3" xfId="14403"/>
    <cellStyle name="Vejica 2 5 8 5" xfId="6894"/>
    <cellStyle name="Vejica 2 5 8 5 2" xfId="11175"/>
    <cellStyle name="Vejica 2 5 8 5 2 2" xfId="17661"/>
    <cellStyle name="Vejica 2 5 8 5 3" xfId="15008"/>
    <cellStyle name="Vejica 2 5 8 6" xfId="7265"/>
    <cellStyle name="Vejica 2 5 8 6 2" xfId="11539"/>
    <cellStyle name="Vejica 2 5 8 6 2 2" xfId="18018"/>
    <cellStyle name="Vejica 2 5 8 6 3" xfId="15362"/>
    <cellStyle name="Vejica 2 5 8 7" xfId="8310"/>
    <cellStyle name="Vejica 2 5 8 7 2" xfId="15851"/>
    <cellStyle name="Vejica 2 5 8 8" xfId="12914"/>
    <cellStyle name="Vejica 2 5 8 8 2" xfId="18852"/>
    <cellStyle name="Vejica 2 5 8 9" xfId="13692"/>
    <cellStyle name="Vejica 2 5 9" xfId="4132"/>
    <cellStyle name="Vejica 2 5 9 2" xfId="4133"/>
    <cellStyle name="Vejica 2 6" xfId="644"/>
    <cellStyle name="Vejica 2 6 10" xfId="4135"/>
    <cellStyle name="Vejica 2 6 11" xfId="4134"/>
    <cellStyle name="Vejica 2 6 12" xfId="5749"/>
    <cellStyle name="Vejica 2 6 12 2" xfId="6485"/>
    <cellStyle name="Vejica 2 6 12 2 2" xfId="10772"/>
    <cellStyle name="Vejica 2 6 12 2 2 2" xfId="17260"/>
    <cellStyle name="Vejica 2 6 12 2 3" xfId="14607"/>
    <cellStyle name="Vejica 2 6 12 3" xfId="10047"/>
    <cellStyle name="Vejica 2 6 12 3 2" xfId="16544"/>
    <cellStyle name="Vejica 2 6 12 4" xfId="13895"/>
    <cellStyle name="Vejica 2 6 13" xfId="6185"/>
    <cellStyle name="Vejica 2 6 13 2" xfId="10472"/>
    <cellStyle name="Vejica 2 6 13 2 2" xfId="16960"/>
    <cellStyle name="Vejica 2 6 13 3" xfId="14307"/>
    <cellStyle name="Vejica 2 6 14" xfId="6798"/>
    <cellStyle name="Vejica 2 6 14 2" xfId="11079"/>
    <cellStyle name="Vejica 2 6 14 2 2" xfId="17565"/>
    <cellStyle name="Vejica 2 6 14 3" xfId="14912"/>
    <cellStyle name="Vejica 2 6 15" xfId="7088"/>
    <cellStyle name="Vejica 2 6 15 2" xfId="11362"/>
    <cellStyle name="Vejica 2 6 15 2 2" xfId="17841"/>
    <cellStyle name="Vejica 2 6 15 3" xfId="15185"/>
    <cellStyle name="Vejica 2 6 16" xfId="7169"/>
    <cellStyle name="Vejica 2 6 16 2" xfId="11443"/>
    <cellStyle name="Vejica 2 6 16 2 2" xfId="17922"/>
    <cellStyle name="Vejica 2 6 16 3" xfId="15266"/>
    <cellStyle name="Vejica 2 6 17" xfId="7863"/>
    <cellStyle name="Vejica 2 6 17 2" xfId="15633"/>
    <cellStyle name="Vejica 2 6 18" xfId="12671"/>
    <cellStyle name="Vejica 2 6 18 2" xfId="18610"/>
    <cellStyle name="Vejica 2 6 19" xfId="13589"/>
    <cellStyle name="Vejica 2 6 2" xfId="645"/>
    <cellStyle name="Vejica 2 6 2 10" xfId="5750"/>
    <cellStyle name="Vejica 2 6 2 10 2" xfId="6486"/>
    <cellStyle name="Vejica 2 6 2 10 2 2" xfId="10773"/>
    <cellStyle name="Vejica 2 6 2 10 2 2 2" xfId="17261"/>
    <cellStyle name="Vejica 2 6 2 10 2 3" xfId="14608"/>
    <cellStyle name="Vejica 2 6 2 10 3" xfId="10048"/>
    <cellStyle name="Vejica 2 6 2 10 3 2" xfId="16545"/>
    <cellStyle name="Vejica 2 6 2 10 4" xfId="13896"/>
    <cellStyle name="Vejica 2 6 2 11" xfId="6186"/>
    <cellStyle name="Vejica 2 6 2 11 2" xfId="10473"/>
    <cellStyle name="Vejica 2 6 2 11 2 2" xfId="16961"/>
    <cellStyle name="Vejica 2 6 2 11 3" xfId="14308"/>
    <cellStyle name="Vejica 2 6 2 12" xfId="6799"/>
    <cellStyle name="Vejica 2 6 2 12 2" xfId="11080"/>
    <cellStyle name="Vejica 2 6 2 12 2 2" xfId="17566"/>
    <cellStyle name="Vejica 2 6 2 12 3" xfId="14913"/>
    <cellStyle name="Vejica 2 6 2 13" xfId="7089"/>
    <cellStyle name="Vejica 2 6 2 13 2" xfId="11363"/>
    <cellStyle name="Vejica 2 6 2 13 2 2" xfId="17842"/>
    <cellStyle name="Vejica 2 6 2 13 3" xfId="15186"/>
    <cellStyle name="Vejica 2 6 2 14" xfId="7170"/>
    <cellStyle name="Vejica 2 6 2 14 2" xfId="11444"/>
    <cellStyle name="Vejica 2 6 2 14 2 2" xfId="17923"/>
    <cellStyle name="Vejica 2 6 2 14 3" xfId="15267"/>
    <cellStyle name="Vejica 2 6 2 15" xfId="7864"/>
    <cellStyle name="Vejica 2 6 2 15 2" xfId="15634"/>
    <cellStyle name="Vejica 2 6 2 16" xfId="12672"/>
    <cellStyle name="Vejica 2 6 2 16 2" xfId="18611"/>
    <cellStyle name="Vejica 2 6 2 17" xfId="13590"/>
    <cellStyle name="Vejica 2 6 2 2" xfId="646"/>
    <cellStyle name="Vejica 2 6 2 2 10" xfId="6187"/>
    <cellStyle name="Vejica 2 6 2 2 10 2" xfId="10474"/>
    <cellStyle name="Vejica 2 6 2 2 10 2 2" xfId="16962"/>
    <cellStyle name="Vejica 2 6 2 2 10 3" xfId="14309"/>
    <cellStyle name="Vejica 2 6 2 2 11" xfId="6800"/>
    <cellStyle name="Vejica 2 6 2 2 11 2" xfId="11081"/>
    <cellStyle name="Vejica 2 6 2 2 11 2 2" xfId="17567"/>
    <cellStyle name="Vejica 2 6 2 2 11 3" xfId="14914"/>
    <cellStyle name="Vejica 2 6 2 2 12" xfId="7090"/>
    <cellStyle name="Vejica 2 6 2 2 12 2" xfId="11364"/>
    <cellStyle name="Vejica 2 6 2 2 12 2 2" xfId="17843"/>
    <cellStyle name="Vejica 2 6 2 2 12 3" xfId="15187"/>
    <cellStyle name="Vejica 2 6 2 2 13" xfId="7171"/>
    <cellStyle name="Vejica 2 6 2 2 13 2" xfId="11445"/>
    <cellStyle name="Vejica 2 6 2 2 13 2 2" xfId="17924"/>
    <cellStyle name="Vejica 2 6 2 2 13 3" xfId="15268"/>
    <cellStyle name="Vejica 2 6 2 2 14" xfId="7865"/>
    <cellStyle name="Vejica 2 6 2 2 14 2" xfId="15635"/>
    <cellStyle name="Vejica 2 6 2 2 15" xfId="12673"/>
    <cellStyle name="Vejica 2 6 2 2 15 2" xfId="18612"/>
    <cellStyle name="Vejica 2 6 2 2 16" xfId="13591"/>
    <cellStyle name="Vejica 2 6 2 2 2" xfId="647"/>
    <cellStyle name="Vejica 2 6 2 2 2 10" xfId="6801"/>
    <cellStyle name="Vejica 2 6 2 2 2 10 2" xfId="11082"/>
    <cellStyle name="Vejica 2 6 2 2 2 10 2 2" xfId="17568"/>
    <cellStyle name="Vejica 2 6 2 2 2 10 3" xfId="14915"/>
    <cellStyle name="Vejica 2 6 2 2 2 11" xfId="7172"/>
    <cellStyle name="Vejica 2 6 2 2 2 11 2" xfId="11446"/>
    <cellStyle name="Vejica 2 6 2 2 2 11 2 2" xfId="17925"/>
    <cellStyle name="Vejica 2 6 2 2 2 11 3" xfId="15269"/>
    <cellStyle name="Vejica 2 6 2 2 2 12" xfId="7866"/>
    <cellStyle name="Vejica 2 6 2 2 2 12 2" xfId="15636"/>
    <cellStyle name="Vejica 2 6 2 2 2 13" xfId="12674"/>
    <cellStyle name="Vejica 2 6 2 2 2 13 2" xfId="18613"/>
    <cellStyle name="Vejica 2 6 2 2 2 14" xfId="13592"/>
    <cellStyle name="Vejica 2 6 2 2 2 2" xfId="1985"/>
    <cellStyle name="Vejica 2 6 2 2 2 3" xfId="1986"/>
    <cellStyle name="Vejica 2 6 2 2 2 3 2" xfId="4139"/>
    <cellStyle name="Vejica 2 6 2 2 2 4" xfId="1987"/>
    <cellStyle name="Vejica 2 6 2 2 2 4 2" xfId="4140"/>
    <cellStyle name="Vejica 2 6 2 2 2 4 2 2" xfId="6066"/>
    <cellStyle name="Vejica 2 6 2 2 2 4 2 2 2" xfId="6687"/>
    <cellStyle name="Vejica 2 6 2 2 2 4 2 2 2 2" xfId="10974"/>
    <cellStyle name="Vejica 2 6 2 2 2 4 2 2 2 2 2" xfId="17462"/>
    <cellStyle name="Vejica 2 6 2 2 2 4 2 2 2 3" xfId="14809"/>
    <cellStyle name="Vejica 2 6 2 2 2 4 2 2 3" xfId="10366"/>
    <cellStyle name="Vejica 2 6 2 2 2 4 2 2 3 2" xfId="16856"/>
    <cellStyle name="Vejica 2 6 2 2 2 4 2 2 4" xfId="14204"/>
    <cellStyle name="Vejica 2 6 2 2 2 4 2 3" xfId="5960"/>
    <cellStyle name="Vejica 2 6 2 2 2 4 2 3 2" xfId="10260"/>
    <cellStyle name="Vejica 2 6 2 2 2 4 2 3 2 2" xfId="16750"/>
    <cellStyle name="Vejica 2 6 2 2 2 4 2 3 3" xfId="14098"/>
    <cellStyle name="Vejica 2 6 2 2 2 4 2 4" xfId="6383"/>
    <cellStyle name="Vejica 2 6 2 2 2 4 2 4 2" xfId="10670"/>
    <cellStyle name="Vejica 2 6 2 2 2 4 2 4 2 2" xfId="17158"/>
    <cellStyle name="Vejica 2 6 2 2 2 4 2 4 3" xfId="14505"/>
    <cellStyle name="Vejica 2 6 2 2 2 4 2 5" xfId="6997"/>
    <cellStyle name="Vejica 2 6 2 2 2 4 2 5 2" xfId="11278"/>
    <cellStyle name="Vejica 2 6 2 2 2 4 2 5 2 2" xfId="17764"/>
    <cellStyle name="Vejica 2 6 2 2 2 4 2 5 3" xfId="15111"/>
    <cellStyle name="Vejica 2 6 2 2 2 4 2 6" xfId="7367"/>
    <cellStyle name="Vejica 2 6 2 2 2 4 2 6 2" xfId="11641"/>
    <cellStyle name="Vejica 2 6 2 2 2 4 2 6 2 2" xfId="18120"/>
    <cellStyle name="Vejica 2 6 2 2 2 4 2 6 3" xfId="15464"/>
    <cellStyle name="Vejica 2 6 2 2 2 4 2 7" xfId="9165"/>
    <cellStyle name="Vejica 2 6 2 2 2 4 2 7 2" xfId="16193"/>
    <cellStyle name="Vejica 2 6 2 2 2 4 2 8" xfId="13794"/>
    <cellStyle name="Vejica 2 6 2 2 2 4 3" xfId="5848"/>
    <cellStyle name="Vejica 2 6 2 2 2 4 3 2" xfId="6582"/>
    <cellStyle name="Vejica 2 6 2 2 2 4 3 2 2" xfId="10869"/>
    <cellStyle name="Vejica 2 6 2 2 2 4 3 2 2 2" xfId="17357"/>
    <cellStyle name="Vejica 2 6 2 2 2 4 3 2 3" xfId="14704"/>
    <cellStyle name="Vejica 2 6 2 2 2 4 3 3" xfId="10146"/>
    <cellStyle name="Vejica 2 6 2 2 2 4 3 3 2" xfId="16642"/>
    <cellStyle name="Vejica 2 6 2 2 2 4 3 4" xfId="13993"/>
    <cellStyle name="Vejica 2 6 2 2 2 4 4" xfId="6282"/>
    <cellStyle name="Vejica 2 6 2 2 2 4 4 2" xfId="10569"/>
    <cellStyle name="Vejica 2 6 2 2 2 4 4 2 2" xfId="17057"/>
    <cellStyle name="Vejica 2 6 2 2 2 4 4 3" xfId="14404"/>
    <cellStyle name="Vejica 2 6 2 2 2 4 5" xfId="6895"/>
    <cellStyle name="Vejica 2 6 2 2 2 4 5 2" xfId="11176"/>
    <cellStyle name="Vejica 2 6 2 2 2 4 5 2 2" xfId="17662"/>
    <cellStyle name="Vejica 2 6 2 2 2 4 5 3" xfId="15009"/>
    <cellStyle name="Vejica 2 6 2 2 2 4 6" xfId="7266"/>
    <cellStyle name="Vejica 2 6 2 2 2 4 6 2" xfId="11540"/>
    <cellStyle name="Vejica 2 6 2 2 2 4 6 2 2" xfId="18019"/>
    <cellStyle name="Vejica 2 6 2 2 2 4 6 3" xfId="15363"/>
    <cellStyle name="Vejica 2 6 2 2 2 4 7" xfId="8311"/>
    <cellStyle name="Vejica 2 6 2 2 2 4 7 2" xfId="15852"/>
    <cellStyle name="Vejica 2 6 2 2 2 4 8" xfId="12915"/>
    <cellStyle name="Vejica 2 6 2 2 2 4 8 2" xfId="18853"/>
    <cellStyle name="Vejica 2 6 2 2 2 4 9" xfId="13693"/>
    <cellStyle name="Vejica 2 6 2 2 2 5" xfId="4141"/>
    <cellStyle name="Vejica 2 6 2 2 2 5 2" xfId="4142"/>
    <cellStyle name="Vejica 2 6 2 2 2 6" xfId="4143"/>
    <cellStyle name="Vejica 2 6 2 2 2 7" xfId="4138"/>
    <cellStyle name="Vejica 2 6 2 2 2 8" xfId="5752"/>
    <cellStyle name="Vejica 2 6 2 2 2 8 2" xfId="6488"/>
    <cellStyle name="Vejica 2 6 2 2 2 8 2 2" xfId="10775"/>
    <cellStyle name="Vejica 2 6 2 2 2 8 2 2 2" xfId="17263"/>
    <cellStyle name="Vejica 2 6 2 2 2 8 2 3" xfId="14610"/>
    <cellStyle name="Vejica 2 6 2 2 2 8 3" xfId="10050"/>
    <cellStyle name="Vejica 2 6 2 2 2 8 3 2" xfId="16547"/>
    <cellStyle name="Vejica 2 6 2 2 2 8 4" xfId="13898"/>
    <cellStyle name="Vejica 2 6 2 2 2 9" xfId="6188"/>
    <cellStyle name="Vejica 2 6 2 2 2 9 2" xfId="10475"/>
    <cellStyle name="Vejica 2 6 2 2 2 9 2 2" xfId="16963"/>
    <cellStyle name="Vejica 2 6 2 2 2 9 3" xfId="14310"/>
    <cellStyle name="Vejica 2 6 2 2 3" xfId="1988"/>
    <cellStyle name="Vejica 2 6 2 2 4" xfId="1989"/>
    <cellStyle name="Vejica 2 6 2 2 4 2" xfId="4144"/>
    <cellStyle name="Vejica 2 6 2 2 5" xfId="1990"/>
    <cellStyle name="Vejica 2 6 2 2 5 2" xfId="4145"/>
    <cellStyle name="Vejica 2 6 2 2 5 2 2" xfId="6067"/>
    <cellStyle name="Vejica 2 6 2 2 5 2 2 2" xfId="6688"/>
    <cellStyle name="Vejica 2 6 2 2 5 2 2 2 2" xfId="10975"/>
    <cellStyle name="Vejica 2 6 2 2 5 2 2 2 2 2" xfId="17463"/>
    <cellStyle name="Vejica 2 6 2 2 5 2 2 2 3" xfId="14810"/>
    <cellStyle name="Vejica 2 6 2 2 5 2 2 3" xfId="10367"/>
    <cellStyle name="Vejica 2 6 2 2 5 2 2 3 2" xfId="16857"/>
    <cellStyle name="Vejica 2 6 2 2 5 2 2 4" xfId="14205"/>
    <cellStyle name="Vejica 2 6 2 2 5 2 3" xfId="5961"/>
    <cellStyle name="Vejica 2 6 2 2 5 2 3 2" xfId="10261"/>
    <cellStyle name="Vejica 2 6 2 2 5 2 3 2 2" xfId="16751"/>
    <cellStyle name="Vejica 2 6 2 2 5 2 3 3" xfId="14099"/>
    <cellStyle name="Vejica 2 6 2 2 5 2 4" xfId="6384"/>
    <cellStyle name="Vejica 2 6 2 2 5 2 4 2" xfId="10671"/>
    <cellStyle name="Vejica 2 6 2 2 5 2 4 2 2" xfId="17159"/>
    <cellStyle name="Vejica 2 6 2 2 5 2 4 3" xfId="14506"/>
    <cellStyle name="Vejica 2 6 2 2 5 2 5" xfId="6998"/>
    <cellStyle name="Vejica 2 6 2 2 5 2 5 2" xfId="11279"/>
    <cellStyle name="Vejica 2 6 2 2 5 2 5 2 2" xfId="17765"/>
    <cellStyle name="Vejica 2 6 2 2 5 2 5 3" xfId="15112"/>
    <cellStyle name="Vejica 2 6 2 2 5 2 6" xfId="7368"/>
    <cellStyle name="Vejica 2 6 2 2 5 2 6 2" xfId="11642"/>
    <cellStyle name="Vejica 2 6 2 2 5 2 6 2 2" xfId="18121"/>
    <cellStyle name="Vejica 2 6 2 2 5 2 6 3" xfId="15465"/>
    <cellStyle name="Vejica 2 6 2 2 5 2 7" xfId="9166"/>
    <cellStyle name="Vejica 2 6 2 2 5 2 7 2" xfId="16194"/>
    <cellStyle name="Vejica 2 6 2 2 5 2 8" xfId="13795"/>
    <cellStyle name="Vejica 2 6 2 2 5 3" xfId="5849"/>
    <cellStyle name="Vejica 2 6 2 2 5 3 2" xfId="6583"/>
    <cellStyle name="Vejica 2 6 2 2 5 3 2 2" xfId="10870"/>
    <cellStyle name="Vejica 2 6 2 2 5 3 2 2 2" xfId="17358"/>
    <cellStyle name="Vejica 2 6 2 2 5 3 2 3" xfId="14705"/>
    <cellStyle name="Vejica 2 6 2 2 5 3 3" xfId="10147"/>
    <cellStyle name="Vejica 2 6 2 2 5 3 3 2" xfId="16643"/>
    <cellStyle name="Vejica 2 6 2 2 5 3 4" xfId="13994"/>
    <cellStyle name="Vejica 2 6 2 2 5 4" xfId="6283"/>
    <cellStyle name="Vejica 2 6 2 2 5 4 2" xfId="10570"/>
    <cellStyle name="Vejica 2 6 2 2 5 4 2 2" xfId="17058"/>
    <cellStyle name="Vejica 2 6 2 2 5 4 3" xfId="14405"/>
    <cellStyle name="Vejica 2 6 2 2 5 5" xfId="6896"/>
    <cellStyle name="Vejica 2 6 2 2 5 5 2" xfId="11177"/>
    <cellStyle name="Vejica 2 6 2 2 5 5 2 2" xfId="17663"/>
    <cellStyle name="Vejica 2 6 2 2 5 5 3" xfId="15010"/>
    <cellStyle name="Vejica 2 6 2 2 5 6" xfId="7267"/>
    <cellStyle name="Vejica 2 6 2 2 5 6 2" xfId="11541"/>
    <cellStyle name="Vejica 2 6 2 2 5 6 2 2" xfId="18020"/>
    <cellStyle name="Vejica 2 6 2 2 5 6 3" xfId="15364"/>
    <cellStyle name="Vejica 2 6 2 2 5 7" xfId="8312"/>
    <cellStyle name="Vejica 2 6 2 2 5 7 2" xfId="15853"/>
    <cellStyle name="Vejica 2 6 2 2 5 8" xfId="12916"/>
    <cellStyle name="Vejica 2 6 2 2 5 8 2" xfId="18854"/>
    <cellStyle name="Vejica 2 6 2 2 5 9" xfId="13694"/>
    <cellStyle name="Vejica 2 6 2 2 6" xfId="4146"/>
    <cellStyle name="Vejica 2 6 2 2 6 2" xfId="4147"/>
    <cellStyle name="Vejica 2 6 2 2 7" xfId="4148"/>
    <cellStyle name="Vejica 2 6 2 2 8" xfId="4137"/>
    <cellStyle name="Vejica 2 6 2 2 9" xfId="5751"/>
    <cellStyle name="Vejica 2 6 2 2 9 2" xfId="6487"/>
    <cellStyle name="Vejica 2 6 2 2 9 2 2" xfId="10774"/>
    <cellStyle name="Vejica 2 6 2 2 9 2 2 2" xfId="17262"/>
    <cellStyle name="Vejica 2 6 2 2 9 2 3" xfId="14609"/>
    <cellStyle name="Vejica 2 6 2 2 9 3" xfId="10049"/>
    <cellStyle name="Vejica 2 6 2 2 9 3 2" xfId="16546"/>
    <cellStyle name="Vejica 2 6 2 2 9 4" xfId="13897"/>
    <cellStyle name="Vejica 2 6 2 3" xfId="648"/>
    <cellStyle name="Vejica 2 6 2 3 10" xfId="6802"/>
    <cellStyle name="Vejica 2 6 2 3 10 2" xfId="11083"/>
    <cellStyle name="Vejica 2 6 2 3 10 2 2" xfId="17569"/>
    <cellStyle name="Vejica 2 6 2 3 10 3" xfId="14916"/>
    <cellStyle name="Vejica 2 6 2 3 11" xfId="7173"/>
    <cellStyle name="Vejica 2 6 2 3 11 2" xfId="11447"/>
    <cellStyle name="Vejica 2 6 2 3 11 2 2" xfId="17926"/>
    <cellStyle name="Vejica 2 6 2 3 11 3" xfId="15270"/>
    <cellStyle name="Vejica 2 6 2 3 12" xfId="7867"/>
    <cellStyle name="Vejica 2 6 2 3 12 2" xfId="15637"/>
    <cellStyle name="Vejica 2 6 2 3 13" xfId="12675"/>
    <cellStyle name="Vejica 2 6 2 3 13 2" xfId="18614"/>
    <cellStyle name="Vejica 2 6 2 3 14" xfId="13593"/>
    <cellStyle name="Vejica 2 6 2 3 2" xfId="1991"/>
    <cellStyle name="Vejica 2 6 2 3 3" xfId="1992"/>
    <cellStyle name="Vejica 2 6 2 3 3 2" xfId="4150"/>
    <cellStyle name="Vejica 2 6 2 3 4" xfId="1993"/>
    <cellStyle name="Vejica 2 6 2 3 4 2" xfId="4151"/>
    <cellStyle name="Vejica 2 6 2 3 4 2 2" xfId="6068"/>
    <cellStyle name="Vejica 2 6 2 3 4 2 2 2" xfId="6689"/>
    <cellStyle name="Vejica 2 6 2 3 4 2 2 2 2" xfId="10976"/>
    <cellStyle name="Vejica 2 6 2 3 4 2 2 2 2 2" xfId="17464"/>
    <cellStyle name="Vejica 2 6 2 3 4 2 2 2 3" xfId="14811"/>
    <cellStyle name="Vejica 2 6 2 3 4 2 2 3" xfId="10368"/>
    <cellStyle name="Vejica 2 6 2 3 4 2 2 3 2" xfId="16858"/>
    <cellStyle name="Vejica 2 6 2 3 4 2 2 4" xfId="14206"/>
    <cellStyle name="Vejica 2 6 2 3 4 2 3" xfId="5962"/>
    <cellStyle name="Vejica 2 6 2 3 4 2 3 2" xfId="10262"/>
    <cellStyle name="Vejica 2 6 2 3 4 2 3 2 2" xfId="16752"/>
    <cellStyle name="Vejica 2 6 2 3 4 2 3 3" xfId="14100"/>
    <cellStyle name="Vejica 2 6 2 3 4 2 4" xfId="6385"/>
    <cellStyle name="Vejica 2 6 2 3 4 2 4 2" xfId="10672"/>
    <cellStyle name="Vejica 2 6 2 3 4 2 4 2 2" xfId="17160"/>
    <cellStyle name="Vejica 2 6 2 3 4 2 4 3" xfId="14507"/>
    <cellStyle name="Vejica 2 6 2 3 4 2 5" xfId="6999"/>
    <cellStyle name="Vejica 2 6 2 3 4 2 5 2" xfId="11280"/>
    <cellStyle name="Vejica 2 6 2 3 4 2 5 2 2" xfId="17766"/>
    <cellStyle name="Vejica 2 6 2 3 4 2 5 3" xfId="15113"/>
    <cellStyle name="Vejica 2 6 2 3 4 2 6" xfId="7369"/>
    <cellStyle name="Vejica 2 6 2 3 4 2 6 2" xfId="11643"/>
    <cellStyle name="Vejica 2 6 2 3 4 2 6 2 2" xfId="18122"/>
    <cellStyle name="Vejica 2 6 2 3 4 2 6 3" xfId="15466"/>
    <cellStyle name="Vejica 2 6 2 3 4 2 7" xfId="9167"/>
    <cellStyle name="Vejica 2 6 2 3 4 2 7 2" xfId="16195"/>
    <cellStyle name="Vejica 2 6 2 3 4 2 8" xfId="13796"/>
    <cellStyle name="Vejica 2 6 2 3 4 3" xfId="5850"/>
    <cellStyle name="Vejica 2 6 2 3 4 3 2" xfId="6584"/>
    <cellStyle name="Vejica 2 6 2 3 4 3 2 2" xfId="10871"/>
    <cellStyle name="Vejica 2 6 2 3 4 3 2 2 2" xfId="17359"/>
    <cellStyle name="Vejica 2 6 2 3 4 3 2 3" xfId="14706"/>
    <cellStyle name="Vejica 2 6 2 3 4 3 3" xfId="10148"/>
    <cellStyle name="Vejica 2 6 2 3 4 3 3 2" xfId="16644"/>
    <cellStyle name="Vejica 2 6 2 3 4 3 4" xfId="13995"/>
    <cellStyle name="Vejica 2 6 2 3 4 4" xfId="6284"/>
    <cellStyle name="Vejica 2 6 2 3 4 4 2" xfId="10571"/>
    <cellStyle name="Vejica 2 6 2 3 4 4 2 2" xfId="17059"/>
    <cellStyle name="Vejica 2 6 2 3 4 4 3" xfId="14406"/>
    <cellStyle name="Vejica 2 6 2 3 4 5" xfId="6897"/>
    <cellStyle name="Vejica 2 6 2 3 4 5 2" xfId="11178"/>
    <cellStyle name="Vejica 2 6 2 3 4 5 2 2" xfId="17664"/>
    <cellStyle name="Vejica 2 6 2 3 4 5 3" xfId="15011"/>
    <cellStyle name="Vejica 2 6 2 3 4 6" xfId="7268"/>
    <cellStyle name="Vejica 2 6 2 3 4 6 2" xfId="11542"/>
    <cellStyle name="Vejica 2 6 2 3 4 6 2 2" xfId="18021"/>
    <cellStyle name="Vejica 2 6 2 3 4 6 3" xfId="15365"/>
    <cellStyle name="Vejica 2 6 2 3 4 7" xfId="8313"/>
    <cellStyle name="Vejica 2 6 2 3 4 7 2" xfId="15854"/>
    <cellStyle name="Vejica 2 6 2 3 4 8" xfId="12917"/>
    <cellStyle name="Vejica 2 6 2 3 4 8 2" xfId="18855"/>
    <cellStyle name="Vejica 2 6 2 3 4 9" xfId="13695"/>
    <cellStyle name="Vejica 2 6 2 3 5" xfId="4152"/>
    <cellStyle name="Vejica 2 6 2 3 5 2" xfId="4153"/>
    <cellStyle name="Vejica 2 6 2 3 6" xfId="4154"/>
    <cellStyle name="Vejica 2 6 2 3 7" xfId="4149"/>
    <cellStyle name="Vejica 2 6 2 3 8" xfId="5753"/>
    <cellStyle name="Vejica 2 6 2 3 8 2" xfId="6489"/>
    <cellStyle name="Vejica 2 6 2 3 8 2 2" xfId="10776"/>
    <cellStyle name="Vejica 2 6 2 3 8 2 2 2" xfId="17264"/>
    <cellStyle name="Vejica 2 6 2 3 8 2 3" xfId="14611"/>
    <cellStyle name="Vejica 2 6 2 3 8 3" xfId="10051"/>
    <cellStyle name="Vejica 2 6 2 3 8 3 2" xfId="16548"/>
    <cellStyle name="Vejica 2 6 2 3 8 4" xfId="13899"/>
    <cellStyle name="Vejica 2 6 2 3 9" xfId="6189"/>
    <cellStyle name="Vejica 2 6 2 3 9 2" xfId="10476"/>
    <cellStyle name="Vejica 2 6 2 3 9 2 2" xfId="16964"/>
    <cellStyle name="Vejica 2 6 2 3 9 3" xfId="14311"/>
    <cellStyle name="Vejica 2 6 2 4" xfId="1994"/>
    <cellStyle name="Vejica 2 6 2 5" xfId="1995"/>
    <cellStyle name="Vejica 2 6 2 5 2" xfId="4155"/>
    <cellStyle name="Vejica 2 6 2 6" xfId="1996"/>
    <cellStyle name="Vejica 2 6 2 6 2" xfId="4156"/>
    <cellStyle name="Vejica 2 6 2 6 2 2" xfId="6069"/>
    <cellStyle name="Vejica 2 6 2 6 2 2 2" xfId="6690"/>
    <cellStyle name="Vejica 2 6 2 6 2 2 2 2" xfId="10977"/>
    <cellStyle name="Vejica 2 6 2 6 2 2 2 2 2" xfId="17465"/>
    <cellStyle name="Vejica 2 6 2 6 2 2 2 3" xfId="14812"/>
    <cellStyle name="Vejica 2 6 2 6 2 2 3" xfId="10369"/>
    <cellStyle name="Vejica 2 6 2 6 2 2 3 2" xfId="16859"/>
    <cellStyle name="Vejica 2 6 2 6 2 2 4" xfId="14207"/>
    <cellStyle name="Vejica 2 6 2 6 2 3" xfId="5963"/>
    <cellStyle name="Vejica 2 6 2 6 2 3 2" xfId="10263"/>
    <cellStyle name="Vejica 2 6 2 6 2 3 2 2" xfId="16753"/>
    <cellStyle name="Vejica 2 6 2 6 2 3 3" xfId="14101"/>
    <cellStyle name="Vejica 2 6 2 6 2 4" xfId="6386"/>
    <cellStyle name="Vejica 2 6 2 6 2 4 2" xfId="10673"/>
    <cellStyle name="Vejica 2 6 2 6 2 4 2 2" xfId="17161"/>
    <cellStyle name="Vejica 2 6 2 6 2 4 3" xfId="14508"/>
    <cellStyle name="Vejica 2 6 2 6 2 5" xfId="7000"/>
    <cellStyle name="Vejica 2 6 2 6 2 5 2" xfId="11281"/>
    <cellStyle name="Vejica 2 6 2 6 2 5 2 2" xfId="17767"/>
    <cellStyle name="Vejica 2 6 2 6 2 5 3" xfId="15114"/>
    <cellStyle name="Vejica 2 6 2 6 2 6" xfId="7370"/>
    <cellStyle name="Vejica 2 6 2 6 2 6 2" xfId="11644"/>
    <cellStyle name="Vejica 2 6 2 6 2 6 2 2" xfId="18123"/>
    <cellStyle name="Vejica 2 6 2 6 2 6 3" xfId="15467"/>
    <cellStyle name="Vejica 2 6 2 6 2 7" xfId="9168"/>
    <cellStyle name="Vejica 2 6 2 6 2 7 2" xfId="16196"/>
    <cellStyle name="Vejica 2 6 2 6 2 8" xfId="13797"/>
    <cellStyle name="Vejica 2 6 2 6 3" xfId="5851"/>
    <cellStyle name="Vejica 2 6 2 6 3 2" xfId="6585"/>
    <cellStyle name="Vejica 2 6 2 6 3 2 2" xfId="10872"/>
    <cellStyle name="Vejica 2 6 2 6 3 2 2 2" xfId="17360"/>
    <cellStyle name="Vejica 2 6 2 6 3 2 3" xfId="14707"/>
    <cellStyle name="Vejica 2 6 2 6 3 3" xfId="10149"/>
    <cellStyle name="Vejica 2 6 2 6 3 3 2" xfId="16645"/>
    <cellStyle name="Vejica 2 6 2 6 3 4" xfId="13996"/>
    <cellStyle name="Vejica 2 6 2 6 4" xfId="6285"/>
    <cellStyle name="Vejica 2 6 2 6 4 2" xfId="10572"/>
    <cellStyle name="Vejica 2 6 2 6 4 2 2" xfId="17060"/>
    <cellStyle name="Vejica 2 6 2 6 4 3" xfId="14407"/>
    <cellStyle name="Vejica 2 6 2 6 5" xfId="6898"/>
    <cellStyle name="Vejica 2 6 2 6 5 2" xfId="11179"/>
    <cellStyle name="Vejica 2 6 2 6 5 2 2" xfId="17665"/>
    <cellStyle name="Vejica 2 6 2 6 5 3" xfId="15012"/>
    <cellStyle name="Vejica 2 6 2 6 6" xfId="7269"/>
    <cellStyle name="Vejica 2 6 2 6 6 2" xfId="11543"/>
    <cellStyle name="Vejica 2 6 2 6 6 2 2" xfId="18022"/>
    <cellStyle name="Vejica 2 6 2 6 6 3" xfId="15366"/>
    <cellStyle name="Vejica 2 6 2 6 7" xfId="8314"/>
    <cellStyle name="Vejica 2 6 2 6 7 2" xfId="15855"/>
    <cellStyle name="Vejica 2 6 2 6 8" xfId="12918"/>
    <cellStyle name="Vejica 2 6 2 6 8 2" xfId="18856"/>
    <cellStyle name="Vejica 2 6 2 6 9" xfId="13696"/>
    <cellStyle name="Vejica 2 6 2 7" xfId="4157"/>
    <cellStyle name="Vejica 2 6 2 7 2" xfId="4158"/>
    <cellStyle name="Vejica 2 6 2 8" xfId="4159"/>
    <cellStyle name="Vejica 2 6 2 9" xfId="4136"/>
    <cellStyle name="Vejica 2 6 3" xfId="649"/>
    <cellStyle name="Vejica 2 6 3 10" xfId="5754"/>
    <cellStyle name="Vejica 2 6 3 10 2" xfId="6490"/>
    <cellStyle name="Vejica 2 6 3 10 2 2" xfId="10777"/>
    <cellStyle name="Vejica 2 6 3 10 2 2 2" xfId="17265"/>
    <cellStyle name="Vejica 2 6 3 10 2 3" xfId="14612"/>
    <cellStyle name="Vejica 2 6 3 10 3" xfId="10052"/>
    <cellStyle name="Vejica 2 6 3 10 3 2" xfId="16549"/>
    <cellStyle name="Vejica 2 6 3 10 4" xfId="13900"/>
    <cellStyle name="Vejica 2 6 3 11" xfId="6190"/>
    <cellStyle name="Vejica 2 6 3 11 2" xfId="10477"/>
    <cellStyle name="Vejica 2 6 3 11 2 2" xfId="16965"/>
    <cellStyle name="Vejica 2 6 3 11 3" xfId="14312"/>
    <cellStyle name="Vejica 2 6 3 12" xfId="6803"/>
    <cellStyle name="Vejica 2 6 3 12 2" xfId="11084"/>
    <cellStyle name="Vejica 2 6 3 12 2 2" xfId="17570"/>
    <cellStyle name="Vejica 2 6 3 12 3" xfId="14917"/>
    <cellStyle name="Vejica 2 6 3 13" xfId="7091"/>
    <cellStyle name="Vejica 2 6 3 13 2" xfId="11365"/>
    <cellStyle name="Vejica 2 6 3 13 2 2" xfId="17844"/>
    <cellStyle name="Vejica 2 6 3 13 3" xfId="15188"/>
    <cellStyle name="Vejica 2 6 3 14" xfId="7174"/>
    <cellStyle name="Vejica 2 6 3 14 2" xfId="11448"/>
    <cellStyle name="Vejica 2 6 3 14 2 2" xfId="17927"/>
    <cellStyle name="Vejica 2 6 3 14 3" xfId="15271"/>
    <cellStyle name="Vejica 2 6 3 15" xfId="7868"/>
    <cellStyle name="Vejica 2 6 3 15 2" xfId="15638"/>
    <cellStyle name="Vejica 2 6 3 16" xfId="12676"/>
    <cellStyle name="Vejica 2 6 3 16 2" xfId="18615"/>
    <cellStyle name="Vejica 2 6 3 17" xfId="13594"/>
    <cellStyle name="Vejica 2 6 3 2" xfId="650"/>
    <cellStyle name="Vejica 2 6 3 2 10" xfId="6191"/>
    <cellStyle name="Vejica 2 6 3 2 10 2" xfId="10478"/>
    <cellStyle name="Vejica 2 6 3 2 10 2 2" xfId="16966"/>
    <cellStyle name="Vejica 2 6 3 2 10 3" xfId="14313"/>
    <cellStyle name="Vejica 2 6 3 2 11" xfId="6804"/>
    <cellStyle name="Vejica 2 6 3 2 11 2" xfId="11085"/>
    <cellStyle name="Vejica 2 6 3 2 11 2 2" xfId="17571"/>
    <cellStyle name="Vejica 2 6 3 2 11 3" xfId="14918"/>
    <cellStyle name="Vejica 2 6 3 2 12" xfId="7092"/>
    <cellStyle name="Vejica 2 6 3 2 12 2" xfId="11366"/>
    <cellStyle name="Vejica 2 6 3 2 12 2 2" xfId="17845"/>
    <cellStyle name="Vejica 2 6 3 2 12 3" xfId="15189"/>
    <cellStyle name="Vejica 2 6 3 2 13" xfId="7175"/>
    <cellStyle name="Vejica 2 6 3 2 13 2" xfId="11449"/>
    <cellStyle name="Vejica 2 6 3 2 13 2 2" xfId="17928"/>
    <cellStyle name="Vejica 2 6 3 2 13 3" xfId="15272"/>
    <cellStyle name="Vejica 2 6 3 2 14" xfId="7869"/>
    <cellStyle name="Vejica 2 6 3 2 14 2" xfId="15639"/>
    <cellStyle name="Vejica 2 6 3 2 15" xfId="12677"/>
    <cellStyle name="Vejica 2 6 3 2 15 2" xfId="18616"/>
    <cellStyle name="Vejica 2 6 3 2 16" xfId="13595"/>
    <cellStyle name="Vejica 2 6 3 2 2" xfId="651"/>
    <cellStyle name="Vejica 2 6 3 2 2 10" xfId="6805"/>
    <cellStyle name="Vejica 2 6 3 2 2 10 2" xfId="11086"/>
    <cellStyle name="Vejica 2 6 3 2 2 10 2 2" xfId="17572"/>
    <cellStyle name="Vejica 2 6 3 2 2 10 3" xfId="14919"/>
    <cellStyle name="Vejica 2 6 3 2 2 11" xfId="7176"/>
    <cellStyle name="Vejica 2 6 3 2 2 11 2" xfId="11450"/>
    <cellStyle name="Vejica 2 6 3 2 2 11 2 2" xfId="17929"/>
    <cellStyle name="Vejica 2 6 3 2 2 11 3" xfId="15273"/>
    <cellStyle name="Vejica 2 6 3 2 2 12" xfId="7870"/>
    <cellStyle name="Vejica 2 6 3 2 2 12 2" xfId="15640"/>
    <cellStyle name="Vejica 2 6 3 2 2 13" xfId="12678"/>
    <cellStyle name="Vejica 2 6 3 2 2 13 2" xfId="18617"/>
    <cellStyle name="Vejica 2 6 3 2 2 14" xfId="13596"/>
    <cellStyle name="Vejica 2 6 3 2 2 2" xfId="1997"/>
    <cellStyle name="Vejica 2 6 3 2 2 3" xfId="1998"/>
    <cellStyle name="Vejica 2 6 3 2 2 3 2" xfId="4163"/>
    <cellStyle name="Vejica 2 6 3 2 2 4" xfId="1999"/>
    <cellStyle name="Vejica 2 6 3 2 2 4 2" xfId="4164"/>
    <cellStyle name="Vejica 2 6 3 2 2 4 2 2" xfId="6070"/>
    <cellStyle name="Vejica 2 6 3 2 2 4 2 2 2" xfId="6691"/>
    <cellStyle name="Vejica 2 6 3 2 2 4 2 2 2 2" xfId="10978"/>
    <cellStyle name="Vejica 2 6 3 2 2 4 2 2 2 2 2" xfId="17466"/>
    <cellStyle name="Vejica 2 6 3 2 2 4 2 2 2 3" xfId="14813"/>
    <cellStyle name="Vejica 2 6 3 2 2 4 2 2 3" xfId="10370"/>
    <cellStyle name="Vejica 2 6 3 2 2 4 2 2 3 2" xfId="16860"/>
    <cellStyle name="Vejica 2 6 3 2 2 4 2 2 4" xfId="14208"/>
    <cellStyle name="Vejica 2 6 3 2 2 4 2 3" xfId="5964"/>
    <cellStyle name="Vejica 2 6 3 2 2 4 2 3 2" xfId="10264"/>
    <cellStyle name="Vejica 2 6 3 2 2 4 2 3 2 2" xfId="16754"/>
    <cellStyle name="Vejica 2 6 3 2 2 4 2 3 3" xfId="14102"/>
    <cellStyle name="Vejica 2 6 3 2 2 4 2 4" xfId="6387"/>
    <cellStyle name="Vejica 2 6 3 2 2 4 2 4 2" xfId="10674"/>
    <cellStyle name="Vejica 2 6 3 2 2 4 2 4 2 2" xfId="17162"/>
    <cellStyle name="Vejica 2 6 3 2 2 4 2 4 3" xfId="14509"/>
    <cellStyle name="Vejica 2 6 3 2 2 4 2 5" xfId="7001"/>
    <cellStyle name="Vejica 2 6 3 2 2 4 2 5 2" xfId="11282"/>
    <cellStyle name="Vejica 2 6 3 2 2 4 2 5 2 2" xfId="17768"/>
    <cellStyle name="Vejica 2 6 3 2 2 4 2 5 3" xfId="15115"/>
    <cellStyle name="Vejica 2 6 3 2 2 4 2 6" xfId="7371"/>
    <cellStyle name="Vejica 2 6 3 2 2 4 2 6 2" xfId="11645"/>
    <cellStyle name="Vejica 2 6 3 2 2 4 2 6 2 2" xfId="18124"/>
    <cellStyle name="Vejica 2 6 3 2 2 4 2 6 3" xfId="15468"/>
    <cellStyle name="Vejica 2 6 3 2 2 4 2 7" xfId="9169"/>
    <cellStyle name="Vejica 2 6 3 2 2 4 2 7 2" xfId="16197"/>
    <cellStyle name="Vejica 2 6 3 2 2 4 2 8" xfId="13798"/>
    <cellStyle name="Vejica 2 6 3 2 2 4 3" xfId="5852"/>
    <cellStyle name="Vejica 2 6 3 2 2 4 3 2" xfId="6586"/>
    <cellStyle name="Vejica 2 6 3 2 2 4 3 2 2" xfId="10873"/>
    <cellStyle name="Vejica 2 6 3 2 2 4 3 2 2 2" xfId="17361"/>
    <cellStyle name="Vejica 2 6 3 2 2 4 3 2 3" xfId="14708"/>
    <cellStyle name="Vejica 2 6 3 2 2 4 3 3" xfId="10150"/>
    <cellStyle name="Vejica 2 6 3 2 2 4 3 3 2" xfId="16646"/>
    <cellStyle name="Vejica 2 6 3 2 2 4 3 4" xfId="13997"/>
    <cellStyle name="Vejica 2 6 3 2 2 4 4" xfId="6286"/>
    <cellStyle name="Vejica 2 6 3 2 2 4 4 2" xfId="10573"/>
    <cellStyle name="Vejica 2 6 3 2 2 4 4 2 2" xfId="17061"/>
    <cellStyle name="Vejica 2 6 3 2 2 4 4 3" xfId="14408"/>
    <cellStyle name="Vejica 2 6 3 2 2 4 5" xfId="6899"/>
    <cellStyle name="Vejica 2 6 3 2 2 4 5 2" xfId="11180"/>
    <cellStyle name="Vejica 2 6 3 2 2 4 5 2 2" xfId="17666"/>
    <cellStyle name="Vejica 2 6 3 2 2 4 5 3" xfId="15013"/>
    <cellStyle name="Vejica 2 6 3 2 2 4 6" xfId="7270"/>
    <cellStyle name="Vejica 2 6 3 2 2 4 6 2" xfId="11544"/>
    <cellStyle name="Vejica 2 6 3 2 2 4 6 2 2" xfId="18023"/>
    <cellStyle name="Vejica 2 6 3 2 2 4 6 3" xfId="15367"/>
    <cellStyle name="Vejica 2 6 3 2 2 4 7" xfId="8315"/>
    <cellStyle name="Vejica 2 6 3 2 2 4 7 2" xfId="15856"/>
    <cellStyle name="Vejica 2 6 3 2 2 4 8" xfId="12919"/>
    <cellStyle name="Vejica 2 6 3 2 2 4 8 2" xfId="18857"/>
    <cellStyle name="Vejica 2 6 3 2 2 4 9" xfId="13697"/>
    <cellStyle name="Vejica 2 6 3 2 2 5" xfId="4165"/>
    <cellStyle name="Vejica 2 6 3 2 2 5 2" xfId="4166"/>
    <cellStyle name="Vejica 2 6 3 2 2 6" xfId="4167"/>
    <cellStyle name="Vejica 2 6 3 2 2 7" xfId="4162"/>
    <cellStyle name="Vejica 2 6 3 2 2 8" xfId="5756"/>
    <cellStyle name="Vejica 2 6 3 2 2 8 2" xfId="6492"/>
    <cellStyle name="Vejica 2 6 3 2 2 8 2 2" xfId="10779"/>
    <cellStyle name="Vejica 2 6 3 2 2 8 2 2 2" xfId="17267"/>
    <cellStyle name="Vejica 2 6 3 2 2 8 2 3" xfId="14614"/>
    <cellStyle name="Vejica 2 6 3 2 2 8 3" xfId="10054"/>
    <cellStyle name="Vejica 2 6 3 2 2 8 3 2" xfId="16551"/>
    <cellStyle name="Vejica 2 6 3 2 2 8 4" xfId="13902"/>
    <cellStyle name="Vejica 2 6 3 2 2 9" xfId="6192"/>
    <cellStyle name="Vejica 2 6 3 2 2 9 2" xfId="10479"/>
    <cellStyle name="Vejica 2 6 3 2 2 9 2 2" xfId="16967"/>
    <cellStyle name="Vejica 2 6 3 2 2 9 3" xfId="14314"/>
    <cellStyle name="Vejica 2 6 3 2 3" xfId="2000"/>
    <cellStyle name="Vejica 2 6 3 2 4" xfId="2001"/>
    <cellStyle name="Vejica 2 6 3 2 4 2" xfId="4168"/>
    <cellStyle name="Vejica 2 6 3 2 5" xfId="2002"/>
    <cellStyle name="Vejica 2 6 3 2 5 2" xfId="4169"/>
    <cellStyle name="Vejica 2 6 3 2 5 2 2" xfId="6071"/>
    <cellStyle name="Vejica 2 6 3 2 5 2 2 2" xfId="6692"/>
    <cellStyle name="Vejica 2 6 3 2 5 2 2 2 2" xfId="10979"/>
    <cellStyle name="Vejica 2 6 3 2 5 2 2 2 2 2" xfId="17467"/>
    <cellStyle name="Vejica 2 6 3 2 5 2 2 2 3" xfId="14814"/>
    <cellStyle name="Vejica 2 6 3 2 5 2 2 3" xfId="10371"/>
    <cellStyle name="Vejica 2 6 3 2 5 2 2 3 2" xfId="16861"/>
    <cellStyle name="Vejica 2 6 3 2 5 2 2 4" xfId="14209"/>
    <cellStyle name="Vejica 2 6 3 2 5 2 3" xfId="5965"/>
    <cellStyle name="Vejica 2 6 3 2 5 2 3 2" xfId="10265"/>
    <cellStyle name="Vejica 2 6 3 2 5 2 3 2 2" xfId="16755"/>
    <cellStyle name="Vejica 2 6 3 2 5 2 3 3" xfId="14103"/>
    <cellStyle name="Vejica 2 6 3 2 5 2 4" xfId="6388"/>
    <cellStyle name="Vejica 2 6 3 2 5 2 4 2" xfId="10675"/>
    <cellStyle name="Vejica 2 6 3 2 5 2 4 2 2" xfId="17163"/>
    <cellStyle name="Vejica 2 6 3 2 5 2 4 3" xfId="14510"/>
    <cellStyle name="Vejica 2 6 3 2 5 2 5" xfId="7002"/>
    <cellStyle name="Vejica 2 6 3 2 5 2 5 2" xfId="11283"/>
    <cellStyle name="Vejica 2 6 3 2 5 2 5 2 2" xfId="17769"/>
    <cellStyle name="Vejica 2 6 3 2 5 2 5 3" xfId="15116"/>
    <cellStyle name="Vejica 2 6 3 2 5 2 6" xfId="7372"/>
    <cellStyle name="Vejica 2 6 3 2 5 2 6 2" xfId="11646"/>
    <cellStyle name="Vejica 2 6 3 2 5 2 6 2 2" xfId="18125"/>
    <cellStyle name="Vejica 2 6 3 2 5 2 6 3" xfId="15469"/>
    <cellStyle name="Vejica 2 6 3 2 5 2 7" xfId="9170"/>
    <cellStyle name="Vejica 2 6 3 2 5 2 7 2" xfId="16198"/>
    <cellStyle name="Vejica 2 6 3 2 5 2 8" xfId="13799"/>
    <cellStyle name="Vejica 2 6 3 2 5 3" xfId="5853"/>
    <cellStyle name="Vejica 2 6 3 2 5 3 2" xfId="6587"/>
    <cellStyle name="Vejica 2 6 3 2 5 3 2 2" xfId="10874"/>
    <cellStyle name="Vejica 2 6 3 2 5 3 2 2 2" xfId="17362"/>
    <cellStyle name="Vejica 2 6 3 2 5 3 2 3" xfId="14709"/>
    <cellStyle name="Vejica 2 6 3 2 5 3 3" xfId="10151"/>
    <cellStyle name="Vejica 2 6 3 2 5 3 3 2" xfId="16647"/>
    <cellStyle name="Vejica 2 6 3 2 5 3 4" xfId="13998"/>
    <cellStyle name="Vejica 2 6 3 2 5 4" xfId="6287"/>
    <cellStyle name="Vejica 2 6 3 2 5 4 2" xfId="10574"/>
    <cellStyle name="Vejica 2 6 3 2 5 4 2 2" xfId="17062"/>
    <cellStyle name="Vejica 2 6 3 2 5 4 3" xfId="14409"/>
    <cellStyle name="Vejica 2 6 3 2 5 5" xfId="6900"/>
    <cellStyle name="Vejica 2 6 3 2 5 5 2" xfId="11181"/>
    <cellStyle name="Vejica 2 6 3 2 5 5 2 2" xfId="17667"/>
    <cellStyle name="Vejica 2 6 3 2 5 5 3" xfId="15014"/>
    <cellStyle name="Vejica 2 6 3 2 5 6" xfId="7271"/>
    <cellStyle name="Vejica 2 6 3 2 5 6 2" xfId="11545"/>
    <cellStyle name="Vejica 2 6 3 2 5 6 2 2" xfId="18024"/>
    <cellStyle name="Vejica 2 6 3 2 5 6 3" xfId="15368"/>
    <cellStyle name="Vejica 2 6 3 2 5 7" xfId="8316"/>
    <cellStyle name="Vejica 2 6 3 2 5 7 2" xfId="15857"/>
    <cellStyle name="Vejica 2 6 3 2 5 8" xfId="12920"/>
    <cellStyle name="Vejica 2 6 3 2 5 8 2" xfId="18858"/>
    <cellStyle name="Vejica 2 6 3 2 5 9" xfId="13698"/>
    <cellStyle name="Vejica 2 6 3 2 6" xfId="4170"/>
    <cellStyle name="Vejica 2 6 3 2 6 2" xfId="4171"/>
    <cellStyle name="Vejica 2 6 3 2 7" xfId="4172"/>
    <cellStyle name="Vejica 2 6 3 2 8" xfId="4161"/>
    <cellStyle name="Vejica 2 6 3 2 9" xfId="5755"/>
    <cellStyle name="Vejica 2 6 3 2 9 2" xfId="6491"/>
    <cellStyle name="Vejica 2 6 3 2 9 2 2" xfId="10778"/>
    <cellStyle name="Vejica 2 6 3 2 9 2 2 2" xfId="17266"/>
    <cellStyle name="Vejica 2 6 3 2 9 2 3" xfId="14613"/>
    <cellStyle name="Vejica 2 6 3 2 9 3" xfId="10053"/>
    <cellStyle name="Vejica 2 6 3 2 9 3 2" xfId="16550"/>
    <cellStyle name="Vejica 2 6 3 2 9 4" xfId="13901"/>
    <cellStyle name="Vejica 2 6 3 3" xfId="652"/>
    <cellStyle name="Vejica 2 6 3 3 10" xfId="6806"/>
    <cellStyle name="Vejica 2 6 3 3 10 2" xfId="11087"/>
    <cellStyle name="Vejica 2 6 3 3 10 2 2" xfId="17573"/>
    <cellStyle name="Vejica 2 6 3 3 10 3" xfId="14920"/>
    <cellStyle name="Vejica 2 6 3 3 11" xfId="7177"/>
    <cellStyle name="Vejica 2 6 3 3 11 2" xfId="11451"/>
    <cellStyle name="Vejica 2 6 3 3 11 2 2" xfId="17930"/>
    <cellStyle name="Vejica 2 6 3 3 11 3" xfId="15274"/>
    <cellStyle name="Vejica 2 6 3 3 12" xfId="7871"/>
    <cellStyle name="Vejica 2 6 3 3 12 2" xfId="15641"/>
    <cellStyle name="Vejica 2 6 3 3 13" xfId="12679"/>
    <cellStyle name="Vejica 2 6 3 3 13 2" xfId="18618"/>
    <cellStyle name="Vejica 2 6 3 3 14" xfId="13597"/>
    <cellStyle name="Vejica 2 6 3 3 2" xfId="2003"/>
    <cellStyle name="Vejica 2 6 3 3 3" xfId="2004"/>
    <cellStyle name="Vejica 2 6 3 3 3 2" xfId="4174"/>
    <cellStyle name="Vejica 2 6 3 3 4" xfId="2005"/>
    <cellStyle name="Vejica 2 6 3 3 4 2" xfId="4175"/>
    <cellStyle name="Vejica 2 6 3 3 4 2 2" xfId="6072"/>
    <cellStyle name="Vejica 2 6 3 3 4 2 2 2" xfId="6693"/>
    <cellStyle name="Vejica 2 6 3 3 4 2 2 2 2" xfId="10980"/>
    <cellStyle name="Vejica 2 6 3 3 4 2 2 2 2 2" xfId="17468"/>
    <cellStyle name="Vejica 2 6 3 3 4 2 2 2 3" xfId="14815"/>
    <cellStyle name="Vejica 2 6 3 3 4 2 2 3" xfId="10372"/>
    <cellStyle name="Vejica 2 6 3 3 4 2 2 3 2" xfId="16862"/>
    <cellStyle name="Vejica 2 6 3 3 4 2 2 4" xfId="14210"/>
    <cellStyle name="Vejica 2 6 3 3 4 2 3" xfId="5966"/>
    <cellStyle name="Vejica 2 6 3 3 4 2 3 2" xfId="10266"/>
    <cellStyle name="Vejica 2 6 3 3 4 2 3 2 2" xfId="16756"/>
    <cellStyle name="Vejica 2 6 3 3 4 2 3 3" xfId="14104"/>
    <cellStyle name="Vejica 2 6 3 3 4 2 4" xfId="6389"/>
    <cellStyle name="Vejica 2 6 3 3 4 2 4 2" xfId="10676"/>
    <cellStyle name="Vejica 2 6 3 3 4 2 4 2 2" xfId="17164"/>
    <cellStyle name="Vejica 2 6 3 3 4 2 4 3" xfId="14511"/>
    <cellStyle name="Vejica 2 6 3 3 4 2 5" xfId="7003"/>
    <cellStyle name="Vejica 2 6 3 3 4 2 5 2" xfId="11284"/>
    <cellStyle name="Vejica 2 6 3 3 4 2 5 2 2" xfId="17770"/>
    <cellStyle name="Vejica 2 6 3 3 4 2 5 3" xfId="15117"/>
    <cellStyle name="Vejica 2 6 3 3 4 2 6" xfId="7373"/>
    <cellStyle name="Vejica 2 6 3 3 4 2 6 2" xfId="11647"/>
    <cellStyle name="Vejica 2 6 3 3 4 2 6 2 2" xfId="18126"/>
    <cellStyle name="Vejica 2 6 3 3 4 2 6 3" xfId="15470"/>
    <cellStyle name="Vejica 2 6 3 3 4 2 7" xfId="9171"/>
    <cellStyle name="Vejica 2 6 3 3 4 2 7 2" xfId="16199"/>
    <cellStyle name="Vejica 2 6 3 3 4 2 8" xfId="13800"/>
    <cellStyle name="Vejica 2 6 3 3 4 3" xfId="5854"/>
    <cellStyle name="Vejica 2 6 3 3 4 3 2" xfId="6588"/>
    <cellStyle name="Vejica 2 6 3 3 4 3 2 2" xfId="10875"/>
    <cellStyle name="Vejica 2 6 3 3 4 3 2 2 2" xfId="17363"/>
    <cellStyle name="Vejica 2 6 3 3 4 3 2 3" xfId="14710"/>
    <cellStyle name="Vejica 2 6 3 3 4 3 3" xfId="10152"/>
    <cellStyle name="Vejica 2 6 3 3 4 3 3 2" xfId="16648"/>
    <cellStyle name="Vejica 2 6 3 3 4 3 4" xfId="13999"/>
    <cellStyle name="Vejica 2 6 3 3 4 4" xfId="6288"/>
    <cellStyle name="Vejica 2 6 3 3 4 4 2" xfId="10575"/>
    <cellStyle name="Vejica 2 6 3 3 4 4 2 2" xfId="17063"/>
    <cellStyle name="Vejica 2 6 3 3 4 4 3" xfId="14410"/>
    <cellStyle name="Vejica 2 6 3 3 4 5" xfId="6901"/>
    <cellStyle name="Vejica 2 6 3 3 4 5 2" xfId="11182"/>
    <cellStyle name="Vejica 2 6 3 3 4 5 2 2" xfId="17668"/>
    <cellStyle name="Vejica 2 6 3 3 4 5 3" xfId="15015"/>
    <cellStyle name="Vejica 2 6 3 3 4 6" xfId="7272"/>
    <cellStyle name="Vejica 2 6 3 3 4 6 2" xfId="11546"/>
    <cellStyle name="Vejica 2 6 3 3 4 6 2 2" xfId="18025"/>
    <cellStyle name="Vejica 2 6 3 3 4 6 3" xfId="15369"/>
    <cellStyle name="Vejica 2 6 3 3 4 7" xfId="8317"/>
    <cellStyle name="Vejica 2 6 3 3 4 7 2" xfId="15858"/>
    <cellStyle name="Vejica 2 6 3 3 4 8" xfId="12921"/>
    <cellStyle name="Vejica 2 6 3 3 4 8 2" xfId="18859"/>
    <cellStyle name="Vejica 2 6 3 3 4 9" xfId="13699"/>
    <cellStyle name="Vejica 2 6 3 3 5" xfId="4176"/>
    <cellStyle name="Vejica 2 6 3 3 5 2" xfId="4177"/>
    <cellStyle name="Vejica 2 6 3 3 6" xfId="4178"/>
    <cellStyle name="Vejica 2 6 3 3 7" xfId="4173"/>
    <cellStyle name="Vejica 2 6 3 3 8" xfId="5757"/>
    <cellStyle name="Vejica 2 6 3 3 8 2" xfId="6493"/>
    <cellStyle name="Vejica 2 6 3 3 8 2 2" xfId="10780"/>
    <cellStyle name="Vejica 2 6 3 3 8 2 2 2" xfId="17268"/>
    <cellStyle name="Vejica 2 6 3 3 8 2 3" xfId="14615"/>
    <cellStyle name="Vejica 2 6 3 3 8 3" xfId="10055"/>
    <cellStyle name="Vejica 2 6 3 3 8 3 2" xfId="16552"/>
    <cellStyle name="Vejica 2 6 3 3 8 4" xfId="13903"/>
    <cellStyle name="Vejica 2 6 3 3 9" xfId="6193"/>
    <cellStyle name="Vejica 2 6 3 3 9 2" xfId="10480"/>
    <cellStyle name="Vejica 2 6 3 3 9 2 2" xfId="16968"/>
    <cellStyle name="Vejica 2 6 3 3 9 3" xfId="14315"/>
    <cellStyle name="Vejica 2 6 3 4" xfId="2006"/>
    <cellStyle name="Vejica 2 6 3 5" xfId="2007"/>
    <cellStyle name="Vejica 2 6 3 5 2" xfId="4179"/>
    <cellStyle name="Vejica 2 6 3 6" xfId="2008"/>
    <cellStyle name="Vejica 2 6 3 6 2" xfId="4180"/>
    <cellStyle name="Vejica 2 6 3 6 2 2" xfId="6073"/>
    <cellStyle name="Vejica 2 6 3 6 2 2 2" xfId="6694"/>
    <cellStyle name="Vejica 2 6 3 6 2 2 2 2" xfId="10981"/>
    <cellStyle name="Vejica 2 6 3 6 2 2 2 2 2" xfId="17469"/>
    <cellStyle name="Vejica 2 6 3 6 2 2 2 3" xfId="14816"/>
    <cellStyle name="Vejica 2 6 3 6 2 2 3" xfId="10373"/>
    <cellStyle name="Vejica 2 6 3 6 2 2 3 2" xfId="16863"/>
    <cellStyle name="Vejica 2 6 3 6 2 2 4" xfId="14211"/>
    <cellStyle name="Vejica 2 6 3 6 2 3" xfId="5967"/>
    <cellStyle name="Vejica 2 6 3 6 2 3 2" xfId="10267"/>
    <cellStyle name="Vejica 2 6 3 6 2 3 2 2" xfId="16757"/>
    <cellStyle name="Vejica 2 6 3 6 2 3 3" xfId="14105"/>
    <cellStyle name="Vejica 2 6 3 6 2 4" xfId="6390"/>
    <cellStyle name="Vejica 2 6 3 6 2 4 2" xfId="10677"/>
    <cellStyle name="Vejica 2 6 3 6 2 4 2 2" xfId="17165"/>
    <cellStyle name="Vejica 2 6 3 6 2 4 3" xfId="14512"/>
    <cellStyle name="Vejica 2 6 3 6 2 5" xfId="7004"/>
    <cellStyle name="Vejica 2 6 3 6 2 5 2" xfId="11285"/>
    <cellStyle name="Vejica 2 6 3 6 2 5 2 2" xfId="17771"/>
    <cellStyle name="Vejica 2 6 3 6 2 5 3" xfId="15118"/>
    <cellStyle name="Vejica 2 6 3 6 2 6" xfId="7374"/>
    <cellStyle name="Vejica 2 6 3 6 2 6 2" xfId="11648"/>
    <cellStyle name="Vejica 2 6 3 6 2 6 2 2" xfId="18127"/>
    <cellStyle name="Vejica 2 6 3 6 2 6 3" xfId="15471"/>
    <cellStyle name="Vejica 2 6 3 6 2 7" xfId="9172"/>
    <cellStyle name="Vejica 2 6 3 6 2 7 2" xfId="16200"/>
    <cellStyle name="Vejica 2 6 3 6 2 8" xfId="13801"/>
    <cellStyle name="Vejica 2 6 3 6 3" xfId="5855"/>
    <cellStyle name="Vejica 2 6 3 6 3 2" xfId="6589"/>
    <cellStyle name="Vejica 2 6 3 6 3 2 2" xfId="10876"/>
    <cellStyle name="Vejica 2 6 3 6 3 2 2 2" xfId="17364"/>
    <cellStyle name="Vejica 2 6 3 6 3 2 3" xfId="14711"/>
    <cellStyle name="Vejica 2 6 3 6 3 3" xfId="10153"/>
    <cellStyle name="Vejica 2 6 3 6 3 3 2" xfId="16649"/>
    <cellStyle name="Vejica 2 6 3 6 3 4" xfId="14000"/>
    <cellStyle name="Vejica 2 6 3 6 4" xfId="6289"/>
    <cellStyle name="Vejica 2 6 3 6 4 2" xfId="10576"/>
    <cellStyle name="Vejica 2 6 3 6 4 2 2" xfId="17064"/>
    <cellStyle name="Vejica 2 6 3 6 4 3" xfId="14411"/>
    <cellStyle name="Vejica 2 6 3 6 5" xfId="6902"/>
    <cellStyle name="Vejica 2 6 3 6 5 2" xfId="11183"/>
    <cellStyle name="Vejica 2 6 3 6 5 2 2" xfId="17669"/>
    <cellStyle name="Vejica 2 6 3 6 5 3" xfId="15016"/>
    <cellStyle name="Vejica 2 6 3 6 6" xfId="7273"/>
    <cellStyle name="Vejica 2 6 3 6 6 2" xfId="11547"/>
    <cellStyle name="Vejica 2 6 3 6 6 2 2" xfId="18026"/>
    <cellStyle name="Vejica 2 6 3 6 6 3" xfId="15370"/>
    <cellStyle name="Vejica 2 6 3 6 7" xfId="8318"/>
    <cellStyle name="Vejica 2 6 3 6 7 2" xfId="15859"/>
    <cellStyle name="Vejica 2 6 3 6 8" xfId="12922"/>
    <cellStyle name="Vejica 2 6 3 6 8 2" xfId="18860"/>
    <cellStyle name="Vejica 2 6 3 6 9" xfId="13700"/>
    <cellStyle name="Vejica 2 6 3 7" xfId="4181"/>
    <cellStyle name="Vejica 2 6 3 7 2" xfId="4182"/>
    <cellStyle name="Vejica 2 6 3 8" xfId="4183"/>
    <cellStyle name="Vejica 2 6 3 9" xfId="4160"/>
    <cellStyle name="Vejica 2 6 4" xfId="653"/>
    <cellStyle name="Vejica 2 6 4 10" xfId="6194"/>
    <cellStyle name="Vejica 2 6 4 10 2" xfId="10481"/>
    <cellStyle name="Vejica 2 6 4 10 2 2" xfId="16969"/>
    <cellStyle name="Vejica 2 6 4 10 3" xfId="14316"/>
    <cellStyle name="Vejica 2 6 4 11" xfId="6807"/>
    <cellStyle name="Vejica 2 6 4 11 2" xfId="11088"/>
    <cellStyle name="Vejica 2 6 4 11 2 2" xfId="17574"/>
    <cellStyle name="Vejica 2 6 4 11 3" xfId="14921"/>
    <cellStyle name="Vejica 2 6 4 12" xfId="7093"/>
    <cellStyle name="Vejica 2 6 4 12 2" xfId="11367"/>
    <cellStyle name="Vejica 2 6 4 12 2 2" xfId="17846"/>
    <cellStyle name="Vejica 2 6 4 12 3" xfId="15190"/>
    <cellStyle name="Vejica 2 6 4 13" xfId="7178"/>
    <cellStyle name="Vejica 2 6 4 13 2" xfId="11452"/>
    <cellStyle name="Vejica 2 6 4 13 2 2" xfId="17931"/>
    <cellStyle name="Vejica 2 6 4 13 3" xfId="15275"/>
    <cellStyle name="Vejica 2 6 4 14" xfId="7872"/>
    <cellStyle name="Vejica 2 6 4 14 2" xfId="15642"/>
    <cellStyle name="Vejica 2 6 4 15" xfId="12680"/>
    <cellStyle name="Vejica 2 6 4 15 2" xfId="18619"/>
    <cellStyle name="Vejica 2 6 4 16" xfId="13598"/>
    <cellStyle name="Vejica 2 6 4 2" xfId="654"/>
    <cellStyle name="Vejica 2 6 4 2 10" xfId="6808"/>
    <cellStyle name="Vejica 2 6 4 2 10 2" xfId="11089"/>
    <cellStyle name="Vejica 2 6 4 2 10 2 2" xfId="17575"/>
    <cellStyle name="Vejica 2 6 4 2 10 3" xfId="14922"/>
    <cellStyle name="Vejica 2 6 4 2 11" xfId="7179"/>
    <cellStyle name="Vejica 2 6 4 2 11 2" xfId="11453"/>
    <cellStyle name="Vejica 2 6 4 2 11 2 2" xfId="17932"/>
    <cellStyle name="Vejica 2 6 4 2 11 3" xfId="15276"/>
    <cellStyle name="Vejica 2 6 4 2 12" xfId="7873"/>
    <cellStyle name="Vejica 2 6 4 2 12 2" xfId="15643"/>
    <cellStyle name="Vejica 2 6 4 2 13" xfId="12681"/>
    <cellStyle name="Vejica 2 6 4 2 13 2" xfId="18620"/>
    <cellStyle name="Vejica 2 6 4 2 14" xfId="13599"/>
    <cellStyle name="Vejica 2 6 4 2 2" xfId="2009"/>
    <cellStyle name="Vejica 2 6 4 2 3" xfId="2010"/>
    <cellStyle name="Vejica 2 6 4 2 3 2" xfId="4186"/>
    <cellStyle name="Vejica 2 6 4 2 4" xfId="2011"/>
    <cellStyle name="Vejica 2 6 4 2 4 2" xfId="4187"/>
    <cellStyle name="Vejica 2 6 4 2 4 2 2" xfId="6074"/>
    <cellStyle name="Vejica 2 6 4 2 4 2 2 2" xfId="6695"/>
    <cellStyle name="Vejica 2 6 4 2 4 2 2 2 2" xfId="10982"/>
    <cellStyle name="Vejica 2 6 4 2 4 2 2 2 2 2" xfId="17470"/>
    <cellStyle name="Vejica 2 6 4 2 4 2 2 2 3" xfId="14817"/>
    <cellStyle name="Vejica 2 6 4 2 4 2 2 3" xfId="10374"/>
    <cellStyle name="Vejica 2 6 4 2 4 2 2 3 2" xfId="16864"/>
    <cellStyle name="Vejica 2 6 4 2 4 2 2 4" xfId="14212"/>
    <cellStyle name="Vejica 2 6 4 2 4 2 3" xfId="5968"/>
    <cellStyle name="Vejica 2 6 4 2 4 2 3 2" xfId="10268"/>
    <cellStyle name="Vejica 2 6 4 2 4 2 3 2 2" xfId="16758"/>
    <cellStyle name="Vejica 2 6 4 2 4 2 3 3" xfId="14106"/>
    <cellStyle name="Vejica 2 6 4 2 4 2 4" xfId="6391"/>
    <cellStyle name="Vejica 2 6 4 2 4 2 4 2" xfId="10678"/>
    <cellStyle name="Vejica 2 6 4 2 4 2 4 2 2" xfId="17166"/>
    <cellStyle name="Vejica 2 6 4 2 4 2 4 3" xfId="14513"/>
    <cellStyle name="Vejica 2 6 4 2 4 2 5" xfId="7005"/>
    <cellStyle name="Vejica 2 6 4 2 4 2 5 2" xfId="11286"/>
    <cellStyle name="Vejica 2 6 4 2 4 2 5 2 2" xfId="17772"/>
    <cellStyle name="Vejica 2 6 4 2 4 2 5 3" xfId="15119"/>
    <cellStyle name="Vejica 2 6 4 2 4 2 6" xfId="7375"/>
    <cellStyle name="Vejica 2 6 4 2 4 2 6 2" xfId="11649"/>
    <cellStyle name="Vejica 2 6 4 2 4 2 6 2 2" xfId="18128"/>
    <cellStyle name="Vejica 2 6 4 2 4 2 6 3" xfId="15472"/>
    <cellStyle name="Vejica 2 6 4 2 4 2 7" xfId="9173"/>
    <cellStyle name="Vejica 2 6 4 2 4 2 7 2" xfId="16201"/>
    <cellStyle name="Vejica 2 6 4 2 4 2 8" xfId="13802"/>
    <cellStyle name="Vejica 2 6 4 2 4 3" xfId="5856"/>
    <cellStyle name="Vejica 2 6 4 2 4 3 2" xfId="6590"/>
    <cellStyle name="Vejica 2 6 4 2 4 3 2 2" xfId="10877"/>
    <cellStyle name="Vejica 2 6 4 2 4 3 2 2 2" xfId="17365"/>
    <cellStyle name="Vejica 2 6 4 2 4 3 2 3" xfId="14712"/>
    <cellStyle name="Vejica 2 6 4 2 4 3 3" xfId="10154"/>
    <cellStyle name="Vejica 2 6 4 2 4 3 3 2" xfId="16650"/>
    <cellStyle name="Vejica 2 6 4 2 4 3 4" xfId="14001"/>
    <cellStyle name="Vejica 2 6 4 2 4 4" xfId="6290"/>
    <cellStyle name="Vejica 2 6 4 2 4 4 2" xfId="10577"/>
    <cellStyle name="Vejica 2 6 4 2 4 4 2 2" xfId="17065"/>
    <cellStyle name="Vejica 2 6 4 2 4 4 3" xfId="14412"/>
    <cellStyle name="Vejica 2 6 4 2 4 5" xfId="6903"/>
    <cellStyle name="Vejica 2 6 4 2 4 5 2" xfId="11184"/>
    <cellStyle name="Vejica 2 6 4 2 4 5 2 2" xfId="17670"/>
    <cellStyle name="Vejica 2 6 4 2 4 5 3" xfId="15017"/>
    <cellStyle name="Vejica 2 6 4 2 4 6" xfId="7274"/>
    <cellStyle name="Vejica 2 6 4 2 4 6 2" xfId="11548"/>
    <cellStyle name="Vejica 2 6 4 2 4 6 2 2" xfId="18027"/>
    <cellStyle name="Vejica 2 6 4 2 4 6 3" xfId="15371"/>
    <cellStyle name="Vejica 2 6 4 2 4 7" xfId="8319"/>
    <cellStyle name="Vejica 2 6 4 2 4 7 2" xfId="15860"/>
    <cellStyle name="Vejica 2 6 4 2 4 8" xfId="12923"/>
    <cellStyle name="Vejica 2 6 4 2 4 8 2" xfId="18861"/>
    <cellStyle name="Vejica 2 6 4 2 4 9" xfId="13701"/>
    <cellStyle name="Vejica 2 6 4 2 5" xfId="4188"/>
    <cellStyle name="Vejica 2 6 4 2 5 2" xfId="4189"/>
    <cellStyle name="Vejica 2 6 4 2 6" xfId="4190"/>
    <cellStyle name="Vejica 2 6 4 2 7" xfId="4185"/>
    <cellStyle name="Vejica 2 6 4 2 8" xfId="5759"/>
    <cellStyle name="Vejica 2 6 4 2 8 2" xfId="6495"/>
    <cellStyle name="Vejica 2 6 4 2 8 2 2" xfId="10782"/>
    <cellStyle name="Vejica 2 6 4 2 8 2 2 2" xfId="17270"/>
    <cellStyle name="Vejica 2 6 4 2 8 2 3" xfId="14617"/>
    <cellStyle name="Vejica 2 6 4 2 8 3" xfId="10057"/>
    <cellStyle name="Vejica 2 6 4 2 8 3 2" xfId="16554"/>
    <cellStyle name="Vejica 2 6 4 2 8 4" xfId="13905"/>
    <cellStyle name="Vejica 2 6 4 2 9" xfId="6195"/>
    <cellStyle name="Vejica 2 6 4 2 9 2" xfId="10482"/>
    <cellStyle name="Vejica 2 6 4 2 9 2 2" xfId="16970"/>
    <cellStyle name="Vejica 2 6 4 2 9 3" xfId="14317"/>
    <cellStyle name="Vejica 2 6 4 3" xfId="2012"/>
    <cellStyle name="Vejica 2 6 4 4" xfId="2013"/>
    <cellStyle name="Vejica 2 6 4 4 2" xfId="4191"/>
    <cellStyle name="Vejica 2 6 4 5" xfId="2014"/>
    <cellStyle name="Vejica 2 6 4 5 2" xfId="4192"/>
    <cellStyle name="Vejica 2 6 4 5 2 2" xfId="6075"/>
    <cellStyle name="Vejica 2 6 4 5 2 2 2" xfId="6696"/>
    <cellStyle name="Vejica 2 6 4 5 2 2 2 2" xfId="10983"/>
    <cellStyle name="Vejica 2 6 4 5 2 2 2 2 2" xfId="17471"/>
    <cellStyle name="Vejica 2 6 4 5 2 2 2 3" xfId="14818"/>
    <cellStyle name="Vejica 2 6 4 5 2 2 3" xfId="10375"/>
    <cellStyle name="Vejica 2 6 4 5 2 2 3 2" xfId="16865"/>
    <cellStyle name="Vejica 2 6 4 5 2 2 4" xfId="14213"/>
    <cellStyle name="Vejica 2 6 4 5 2 3" xfId="5969"/>
    <cellStyle name="Vejica 2 6 4 5 2 3 2" xfId="10269"/>
    <cellStyle name="Vejica 2 6 4 5 2 3 2 2" xfId="16759"/>
    <cellStyle name="Vejica 2 6 4 5 2 3 3" xfId="14107"/>
    <cellStyle name="Vejica 2 6 4 5 2 4" xfId="6392"/>
    <cellStyle name="Vejica 2 6 4 5 2 4 2" xfId="10679"/>
    <cellStyle name="Vejica 2 6 4 5 2 4 2 2" xfId="17167"/>
    <cellStyle name="Vejica 2 6 4 5 2 4 3" xfId="14514"/>
    <cellStyle name="Vejica 2 6 4 5 2 5" xfId="7006"/>
    <cellStyle name="Vejica 2 6 4 5 2 5 2" xfId="11287"/>
    <cellStyle name="Vejica 2 6 4 5 2 5 2 2" xfId="17773"/>
    <cellStyle name="Vejica 2 6 4 5 2 5 3" xfId="15120"/>
    <cellStyle name="Vejica 2 6 4 5 2 6" xfId="7376"/>
    <cellStyle name="Vejica 2 6 4 5 2 6 2" xfId="11650"/>
    <cellStyle name="Vejica 2 6 4 5 2 6 2 2" xfId="18129"/>
    <cellStyle name="Vejica 2 6 4 5 2 6 3" xfId="15473"/>
    <cellStyle name="Vejica 2 6 4 5 2 7" xfId="9174"/>
    <cellStyle name="Vejica 2 6 4 5 2 7 2" xfId="16202"/>
    <cellStyle name="Vejica 2 6 4 5 2 8" xfId="13803"/>
    <cellStyle name="Vejica 2 6 4 5 3" xfId="5857"/>
    <cellStyle name="Vejica 2 6 4 5 3 2" xfId="6591"/>
    <cellStyle name="Vejica 2 6 4 5 3 2 2" xfId="10878"/>
    <cellStyle name="Vejica 2 6 4 5 3 2 2 2" xfId="17366"/>
    <cellStyle name="Vejica 2 6 4 5 3 2 3" xfId="14713"/>
    <cellStyle name="Vejica 2 6 4 5 3 3" xfId="10155"/>
    <cellStyle name="Vejica 2 6 4 5 3 3 2" xfId="16651"/>
    <cellStyle name="Vejica 2 6 4 5 3 4" xfId="14002"/>
    <cellStyle name="Vejica 2 6 4 5 4" xfId="6291"/>
    <cellStyle name="Vejica 2 6 4 5 4 2" xfId="10578"/>
    <cellStyle name="Vejica 2 6 4 5 4 2 2" xfId="17066"/>
    <cellStyle name="Vejica 2 6 4 5 4 3" xfId="14413"/>
    <cellStyle name="Vejica 2 6 4 5 5" xfId="6904"/>
    <cellStyle name="Vejica 2 6 4 5 5 2" xfId="11185"/>
    <cellStyle name="Vejica 2 6 4 5 5 2 2" xfId="17671"/>
    <cellStyle name="Vejica 2 6 4 5 5 3" xfId="15018"/>
    <cellStyle name="Vejica 2 6 4 5 6" xfId="7275"/>
    <cellStyle name="Vejica 2 6 4 5 6 2" xfId="11549"/>
    <cellStyle name="Vejica 2 6 4 5 6 2 2" xfId="18028"/>
    <cellStyle name="Vejica 2 6 4 5 6 3" xfId="15372"/>
    <cellStyle name="Vejica 2 6 4 5 7" xfId="8320"/>
    <cellStyle name="Vejica 2 6 4 5 7 2" xfId="15861"/>
    <cellStyle name="Vejica 2 6 4 5 8" xfId="12924"/>
    <cellStyle name="Vejica 2 6 4 5 8 2" xfId="18862"/>
    <cellStyle name="Vejica 2 6 4 5 9" xfId="13702"/>
    <cellStyle name="Vejica 2 6 4 6" xfId="4193"/>
    <cellStyle name="Vejica 2 6 4 6 2" xfId="4194"/>
    <cellStyle name="Vejica 2 6 4 7" xfId="4195"/>
    <cellStyle name="Vejica 2 6 4 8" xfId="4184"/>
    <cellStyle name="Vejica 2 6 4 9" xfId="5758"/>
    <cellStyle name="Vejica 2 6 4 9 2" xfId="6494"/>
    <cellStyle name="Vejica 2 6 4 9 2 2" xfId="10781"/>
    <cellStyle name="Vejica 2 6 4 9 2 2 2" xfId="17269"/>
    <cellStyle name="Vejica 2 6 4 9 2 3" xfId="14616"/>
    <cellStyle name="Vejica 2 6 4 9 3" xfId="10056"/>
    <cellStyle name="Vejica 2 6 4 9 3 2" xfId="16553"/>
    <cellStyle name="Vejica 2 6 4 9 4" xfId="13904"/>
    <cellStyle name="Vejica 2 6 5" xfId="655"/>
    <cellStyle name="Vejica 2 6 5 10" xfId="6809"/>
    <cellStyle name="Vejica 2 6 5 10 2" xfId="11090"/>
    <cellStyle name="Vejica 2 6 5 10 2 2" xfId="17576"/>
    <cellStyle name="Vejica 2 6 5 10 3" xfId="14923"/>
    <cellStyle name="Vejica 2 6 5 11" xfId="7180"/>
    <cellStyle name="Vejica 2 6 5 11 2" xfId="11454"/>
    <cellStyle name="Vejica 2 6 5 11 2 2" xfId="17933"/>
    <cellStyle name="Vejica 2 6 5 11 3" xfId="15277"/>
    <cellStyle name="Vejica 2 6 5 12" xfId="7874"/>
    <cellStyle name="Vejica 2 6 5 12 2" xfId="15644"/>
    <cellStyle name="Vejica 2 6 5 13" xfId="12682"/>
    <cellStyle name="Vejica 2 6 5 13 2" xfId="18621"/>
    <cellStyle name="Vejica 2 6 5 14" xfId="13600"/>
    <cellStyle name="Vejica 2 6 5 2" xfId="2015"/>
    <cellStyle name="Vejica 2 6 5 3" xfId="2016"/>
    <cellStyle name="Vejica 2 6 5 3 2" xfId="4197"/>
    <cellStyle name="Vejica 2 6 5 4" xfId="2017"/>
    <cellStyle name="Vejica 2 6 5 4 2" xfId="4198"/>
    <cellStyle name="Vejica 2 6 5 4 2 2" xfId="6076"/>
    <cellStyle name="Vejica 2 6 5 4 2 2 2" xfId="6697"/>
    <cellStyle name="Vejica 2 6 5 4 2 2 2 2" xfId="10984"/>
    <cellStyle name="Vejica 2 6 5 4 2 2 2 2 2" xfId="17472"/>
    <cellStyle name="Vejica 2 6 5 4 2 2 2 3" xfId="14819"/>
    <cellStyle name="Vejica 2 6 5 4 2 2 3" xfId="10376"/>
    <cellStyle name="Vejica 2 6 5 4 2 2 3 2" xfId="16866"/>
    <cellStyle name="Vejica 2 6 5 4 2 2 4" xfId="14214"/>
    <cellStyle name="Vejica 2 6 5 4 2 3" xfId="5970"/>
    <cellStyle name="Vejica 2 6 5 4 2 3 2" xfId="10270"/>
    <cellStyle name="Vejica 2 6 5 4 2 3 2 2" xfId="16760"/>
    <cellStyle name="Vejica 2 6 5 4 2 3 3" xfId="14108"/>
    <cellStyle name="Vejica 2 6 5 4 2 4" xfId="6393"/>
    <cellStyle name="Vejica 2 6 5 4 2 4 2" xfId="10680"/>
    <cellStyle name="Vejica 2 6 5 4 2 4 2 2" xfId="17168"/>
    <cellStyle name="Vejica 2 6 5 4 2 4 3" xfId="14515"/>
    <cellStyle name="Vejica 2 6 5 4 2 5" xfId="7007"/>
    <cellStyle name="Vejica 2 6 5 4 2 5 2" xfId="11288"/>
    <cellStyle name="Vejica 2 6 5 4 2 5 2 2" xfId="17774"/>
    <cellStyle name="Vejica 2 6 5 4 2 5 3" xfId="15121"/>
    <cellStyle name="Vejica 2 6 5 4 2 6" xfId="7377"/>
    <cellStyle name="Vejica 2 6 5 4 2 6 2" xfId="11651"/>
    <cellStyle name="Vejica 2 6 5 4 2 6 2 2" xfId="18130"/>
    <cellStyle name="Vejica 2 6 5 4 2 6 3" xfId="15474"/>
    <cellStyle name="Vejica 2 6 5 4 2 7" xfId="9175"/>
    <cellStyle name="Vejica 2 6 5 4 2 7 2" xfId="16203"/>
    <cellStyle name="Vejica 2 6 5 4 2 8" xfId="13804"/>
    <cellStyle name="Vejica 2 6 5 4 3" xfId="5858"/>
    <cellStyle name="Vejica 2 6 5 4 3 2" xfId="6592"/>
    <cellStyle name="Vejica 2 6 5 4 3 2 2" xfId="10879"/>
    <cellStyle name="Vejica 2 6 5 4 3 2 2 2" xfId="17367"/>
    <cellStyle name="Vejica 2 6 5 4 3 2 3" xfId="14714"/>
    <cellStyle name="Vejica 2 6 5 4 3 3" xfId="10156"/>
    <cellStyle name="Vejica 2 6 5 4 3 3 2" xfId="16652"/>
    <cellStyle name="Vejica 2 6 5 4 3 4" xfId="14003"/>
    <cellStyle name="Vejica 2 6 5 4 4" xfId="6292"/>
    <cellStyle name="Vejica 2 6 5 4 4 2" xfId="10579"/>
    <cellStyle name="Vejica 2 6 5 4 4 2 2" xfId="17067"/>
    <cellStyle name="Vejica 2 6 5 4 4 3" xfId="14414"/>
    <cellStyle name="Vejica 2 6 5 4 5" xfId="6905"/>
    <cellStyle name="Vejica 2 6 5 4 5 2" xfId="11186"/>
    <cellStyle name="Vejica 2 6 5 4 5 2 2" xfId="17672"/>
    <cellStyle name="Vejica 2 6 5 4 5 3" xfId="15019"/>
    <cellStyle name="Vejica 2 6 5 4 6" xfId="7276"/>
    <cellStyle name="Vejica 2 6 5 4 6 2" xfId="11550"/>
    <cellStyle name="Vejica 2 6 5 4 6 2 2" xfId="18029"/>
    <cellStyle name="Vejica 2 6 5 4 6 3" xfId="15373"/>
    <cellStyle name="Vejica 2 6 5 4 7" xfId="8321"/>
    <cellStyle name="Vejica 2 6 5 4 7 2" xfId="15862"/>
    <cellStyle name="Vejica 2 6 5 4 8" xfId="12925"/>
    <cellStyle name="Vejica 2 6 5 4 8 2" xfId="18863"/>
    <cellStyle name="Vejica 2 6 5 4 9" xfId="13703"/>
    <cellStyle name="Vejica 2 6 5 5" xfId="4199"/>
    <cellStyle name="Vejica 2 6 5 5 2" xfId="4200"/>
    <cellStyle name="Vejica 2 6 5 6" xfId="4201"/>
    <cellStyle name="Vejica 2 6 5 7" xfId="4196"/>
    <cellStyle name="Vejica 2 6 5 8" xfId="5760"/>
    <cellStyle name="Vejica 2 6 5 8 2" xfId="6496"/>
    <cellStyle name="Vejica 2 6 5 8 2 2" xfId="10783"/>
    <cellStyle name="Vejica 2 6 5 8 2 2 2" xfId="17271"/>
    <cellStyle name="Vejica 2 6 5 8 2 3" xfId="14618"/>
    <cellStyle name="Vejica 2 6 5 8 3" xfId="10058"/>
    <cellStyle name="Vejica 2 6 5 8 3 2" xfId="16555"/>
    <cellStyle name="Vejica 2 6 5 8 4" xfId="13906"/>
    <cellStyle name="Vejica 2 6 5 9" xfId="6196"/>
    <cellStyle name="Vejica 2 6 5 9 2" xfId="10483"/>
    <cellStyle name="Vejica 2 6 5 9 2 2" xfId="16971"/>
    <cellStyle name="Vejica 2 6 5 9 3" xfId="14318"/>
    <cellStyle name="Vejica 2 6 6" xfId="2018"/>
    <cellStyle name="Vejica 2 6 7" xfId="2019"/>
    <cellStyle name="Vejica 2 6 7 2" xfId="4202"/>
    <cellStyle name="Vejica 2 6 8" xfId="2020"/>
    <cellStyle name="Vejica 2 6 8 2" xfId="4203"/>
    <cellStyle name="Vejica 2 6 8 2 2" xfId="6077"/>
    <cellStyle name="Vejica 2 6 8 2 2 2" xfId="6698"/>
    <cellStyle name="Vejica 2 6 8 2 2 2 2" xfId="10985"/>
    <cellStyle name="Vejica 2 6 8 2 2 2 2 2" xfId="17473"/>
    <cellStyle name="Vejica 2 6 8 2 2 2 3" xfId="14820"/>
    <cellStyle name="Vejica 2 6 8 2 2 3" xfId="10377"/>
    <cellStyle name="Vejica 2 6 8 2 2 3 2" xfId="16867"/>
    <cellStyle name="Vejica 2 6 8 2 2 4" xfId="14215"/>
    <cellStyle name="Vejica 2 6 8 2 3" xfId="5971"/>
    <cellStyle name="Vejica 2 6 8 2 3 2" xfId="10271"/>
    <cellStyle name="Vejica 2 6 8 2 3 2 2" xfId="16761"/>
    <cellStyle name="Vejica 2 6 8 2 3 3" xfId="14109"/>
    <cellStyle name="Vejica 2 6 8 2 4" xfId="6394"/>
    <cellStyle name="Vejica 2 6 8 2 4 2" xfId="10681"/>
    <cellStyle name="Vejica 2 6 8 2 4 2 2" xfId="17169"/>
    <cellStyle name="Vejica 2 6 8 2 4 3" xfId="14516"/>
    <cellStyle name="Vejica 2 6 8 2 5" xfId="7008"/>
    <cellStyle name="Vejica 2 6 8 2 5 2" xfId="11289"/>
    <cellStyle name="Vejica 2 6 8 2 5 2 2" xfId="17775"/>
    <cellStyle name="Vejica 2 6 8 2 5 3" xfId="15122"/>
    <cellStyle name="Vejica 2 6 8 2 6" xfId="7378"/>
    <cellStyle name="Vejica 2 6 8 2 6 2" xfId="11652"/>
    <cellStyle name="Vejica 2 6 8 2 6 2 2" xfId="18131"/>
    <cellStyle name="Vejica 2 6 8 2 6 3" xfId="15475"/>
    <cellStyle name="Vejica 2 6 8 2 7" xfId="9176"/>
    <cellStyle name="Vejica 2 6 8 2 7 2" xfId="16204"/>
    <cellStyle name="Vejica 2 6 8 2 8" xfId="13805"/>
    <cellStyle name="Vejica 2 6 8 3" xfId="5859"/>
    <cellStyle name="Vejica 2 6 8 3 2" xfId="6593"/>
    <cellStyle name="Vejica 2 6 8 3 2 2" xfId="10880"/>
    <cellStyle name="Vejica 2 6 8 3 2 2 2" xfId="17368"/>
    <cellStyle name="Vejica 2 6 8 3 2 3" xfId="14715"/>
    <cellStyle name="Vejica 2 6 8 3 3" xfId="10157"/>
    <cellStyle name="Vejica 2 6 8 3 3 2" xfId="16653"/>
    <cellStyle name="Vejica 2 6 8 3 4" xfId="14004"/>
    <cellStyle name="Vejica 2 6 8 4" xfId="6293"/>
    <cellStyle name="Vejica 2 6 8 4 2" xfId="10580"/>
    <cellStyle name="Vejica 2 6 8 4 2 2" xfId="17068"/>
    <cellStyle name="Vejica 2 6 8 4 3" xfId="14415"/>
    <cellStyle name="Vejica 2 6 8 5" xfId="6906"/>
    <cellStyle name="Vejica 2 6 8 5 2" xfId="11187"/>
    <cellStyle name="Vejica 2 6 8 5 2 2" xfId="17673"/>
    <cellStyle name="Vejica 2 6 8 5 3" xfId="15020"/>
    <cellStyle name="Vejica 2 6 8 6" xfId="7277"/>
    <cellStyle name="Vejica 2 6 8 6 2" xfId="11551"/>
    <cellStyle name="Vejica 2 6 8 6 2 2" xfId="18030"/>
    <cellStyle name="Vejica 2 6 8 6 3" xfId="15374"/>
    <cellStyle name="Vejica 2 6 8 7" xfId="8322"/>
    <cellStyle name="Vejica 2 6 8 7 2" xfId="15863"/>
    <cellStyle name="Vejica 2 6 8 8" xfId="12926"/>
    <cellStyle name="Vejica 2 6 8 8 2" xfId="18864"/>
    <cellStyle name="Vejica 2 6 8 9" xfId="13704"/>
    <cellStyle name="Vejica 2 6 9" xfId="4204"/>
    <cellStyle name="Vejica 2 6 9 2" xfId="4205"/>
    <cellStyle name="Vejica 2 7" xfId="4"/>
    <cellStyle name="Vejica 2 7 10" xfId="4207"/>
    <cellStyle name="Vejica 2 7 11" xfId="4206"/>
    <cellStyle name="Vejica 2 7 12" xfId="5791"/>
    <cellStyle name="Vejica 2 7 12 2" xfId="6429"/>
    <cellStyle name="Vejica 2 7 12 2 2" xfId="10716"/>
    <cellStyle name="Vejica 2 7 12 2 2 2" xfId="17204"/>
    <cellStyle name="Vejica 2 7 12 2 3" xfId="14551"/>
    <cellStyle name="Vejica 2 7 12 3" xfId="10089"/>
    <cellStyle name="Vejica 2 7 12 3 2" xfId="16585"/>
    <cellStyle name="Vejica 2 7 12 4" xfId="13936"/>
    <cellStyle name="Vejica 2 7 13" xfId="6129"/>
    <cellStyle name="Vejica 2 7 13 2" xfId="10416"/>
    <cellStyle name="Vejica 2 7 13 2 2" xfId="16904"/>
    <cellStyle name="Vejica 2 7 13 3" xfId="14251"/>
    <cellStyle name="Vejica 2 7 14" xfId="6734"/>
    <cellStyle name="Vejica 2 7 14 2" xfId="11021"/>
    <cellStyle name="Vejica 2 7 14 2 2" xfId="17509"/>
    <cellStyle name="Vejica 2 7 14 3" xfId="14856"/>
    <cellStyle name="Vejica 2 7 15" xfId="7094"/>
    <cellStyle name="Vejica 2 7 15 2" xfId="11368"/>
    <cellStyle name="Vejica 2 7 15 2 2" xfId="17847"/>
    <cellStyle name="Vejica 2 7 15 3" xfId="15191"/>
    <cellStyle name="Vejica 2 7 16" xfId="7113"/>
    <cellStyle name="Vejica 2 7 16 2" xfId="11387"/>
    <cellStyle name="Vejica 2 7 16 2 2" xfId="17866"/>
    <cellStyle name="Vejica 2 7 16 3" xfId="15210"/>
    <cellStyle name="Vejica 2 7 17" xfId="7582"/>
    <cellStyle name="Vejica 2 7 17 2" xfId="15511"/>
    <cellStyle name="Vejica 2 7 18" xfId="12438"/>
    <cellStyle name="Vejica 2 7 18 2" xfId="18377"/>
    <cellStyle name="Vejica 2 7 19" xfId="13533"/>
    <cellStyle name="Vejica 2 7 2" xfId="656"/>
    <cellStyle name="Vejica 2 7 2 10" xfId="4208"/>
    <cellStyle name="Vejica 2 7 2 11" xfId="5761"/>
    <cellStyle name="Vejica 2 7 2 11 2" xfId="6497"/>
    <cellStyle name="Vejica 2 7 2 11 2 2" xfId="10784"/>
    <cellStyle name="Vejica 2 7 2 11 2 2 2" xfId="17272"/>
    <cellStyle name="Vejica 2 7 2 11 2 3" xfId="14619"/>
    <cellStyle name="Vejica 2 7 2 11 3" xfId="10059"/>
    <cellStyle name="Vejica 2 7 2 11 3 2" xfId="16556"/>
    <cellStyle name="Vejica 2 7 2 11 4" xfId="13907"/>
    <cellStyle name="Vejica 2 7 2 12" xfId="6197"/>
    <cellStyle name="Vejica 2 7 2 12 2" xfId="10484"/>
    <cellStyle name="Vejica 2 7 2 12 2 2" xfId="16972"/>
    <cellStyle name="Vejica 2 7 2 12 3" xfId="14319"/>
    <cellStyle name="Vejica 2 7 2 13" xfId="6810"/>
    <cellStyle name="Vejica 2 7 2 13 2" xfId="11091"/>
    <cellStyle name="Vejica 2 7 2 13 2 2" xfId="17577"/>
    <cellStyle name="Vejica 2 7 2 13 3" xfId="14924"/>
    <cellStyle name="Vejica 2 7 2 14" xfId="7095"/>
    <cellStyle name="Vejica 2 7 2 14 2" xfId="11369"/>
    <cellStyle name="Vejica 2 7 2 14 2 2" xfId="17848"/>
    <cellStyle name="Vejica 2 7 2 14 3" xfId="15192"/>
    <cellStyle name="Vejica 2 7 2 15" xfId="7181"/>
    <cellStyle name="Vejica 2 7 2 15 2" xfId="11455"/>
    <cellStyle name="Vejica 2 7 2 15 2 2" xfId="17934"/>
    <cellStyle name="Vejica 2 7 2 15 3" xfId="15278"/>
    <cellStyle name="Vejica 2 7 2 16" xfId="7875"/>
    <cellStyle name="Vejica 2 7 2 16 2" xfId="15645"/>
    <cellStyle name="Vejica 2 7 2 17" xfId="12683"/>
    <cellStyle name="Vejica 2 7 2 17 2" xfId="18622"/>
    <cellStyle name="Vejica 2 7 2 18" xfId="13601"/>
    <cellStyle name="Vejica 2 7 2 2" xfId="657"/>
    <cellStyle name="Vejica 2 7 2 2 10" xfId="6198"/>
    <cellStyle name="Vejica 2 7 2 2 10 2" xfId="10485"/>
    <cellStyle name="Vejica 2 7 2 2 10 2 2" xfId="16973"/>
    <cellStyle name="Vejica 2 7 2 2 10 3" xfId="14320"/>
    <cellStyle name="Vejica 2 7 2 2 11" xfId="6811"/>
    <cellStyle name="Vejica 2 7 2 2 11 2" xfId="11092"/>
    <cellStyle name="Vejica 2 7 2 2 11 2 2" xfId="17578"/>
    <cellStyle name="Vejica 2 7 2 2 11 3" xfId="14925"/>
    <cellStyle name="Vejica 2 7 2 2 12" xfId="7096"/>
    <cellStyle name="Vejica 2 7 2 2 12 2" xfId="11370"/>
    <cellStyle name="Vejica 2 7 2 2 12 2 2" xfId="17849"/>
    <cellStyle name="Vejica 2 7 2 2 12 3" xfId="15193"/>
    <cellStyle name="Vejica 2 7 2 2 13" xfId="7182"/>
    <cellStyle name="Vejica 2 7 2 2 13 2" xfId="11456"/>
    <cellStyle name="Vejica 2 7 2 2 13 2 2" xfId="17935"/>
    <cellStyle name="Vejica 2 7 2 2 13 3" xfId="15279"/>
    <cellStyle name="Vejica 2 7 2 2 14" xfId="7876"/>
    <cellStyle name="Vejica 2 7 2 2 14 2" xfId="15646"/>
    <cellStyle name="Vejica 2 7 2 2 15" xfId="12684"/>
    <cellStyle name="Vejica 2 7 2 2 15 2" xfId="18623"/>
    <cellStyle name="Vejica 2 7 2 2 16" xfId="13602"/>
    <cellStyle name="Vejica 2 7 2 2 2" xfId="658"/>
    <cellStyle name="Vejica 2 7 2 2 2 10" xfId="6812"/>
    <cellStyle name="Vejica 2 7 2 2 2 10 2" xfId="11093"/>
    <cellStyle name="Vejica 2 7 2 2 2 10 2 2" xfId="17579"/>
    <cellStyle name="Vejica 2 7 2 2 2 10 3" xfId="14926"/>
    <cellStyle name="Vejica 2 7 2 2 2 11" xfId="7183"/>
    <cellStyle name="Vejica 2 7 2 2 2 11 2" xfId="11457"/>
    <cellStyle name="Vejica 2 7 2 2 2 11 2 2" xfId="17936"/>
    <cellStyle name="Vejica 2 7 2 2 2 11 3" xfId="15280"/>
    <cellStyle name="Vejica 2 7 2 2 2 12" xfId="7877"/>
    <cellStyle name="Vejica 2 7 2 2 2 12 2" xfId="15647"/>
    <cellStyle name="Vejica 2 7 2 2 2 13" xfId="12685"/>
    <cellStyle name="Vejica 2 7 2 2 2 13 2" xfId="18624"/>
    <cellStyle name="Vejica 2 7 2 2 2 14" xfId="13603"/>
    <cellStyle name="Vejica 2 7 2 2 2 2" xfId="2021"/>
    <cellStyle name="Vejica 2 7 2 2 2 3" xfId="2022"/>
    <cellStyle name="Vejica 2 7 2 2 2 3 2" xfId="4211"/>
    <cellStyle name="Vejica 2 7 2 2 2 4" xfId="2023"/>
    <cellStyle name="Vejica 2 7 2 2 2 4 2" xfId="4212"/>
    <cellStyle name="Vejica 2 7 2 2 2 4 2 2" xfId="6078"/>
    <cellStyle name="Vejica 2 7 2 2 2 4 2 2 2" xfId="6699"/>
    <cellStyle name="Vejica 2 7 2 2 2 4 2 2 2 2" xfId="10986"/>
    <cellStyle name="Vejica 2 7 2 2 2 4 2 2 2 2 2" xfId="17474"/>
    <cellStyle name="Vejica 2 7 2 2 2 4 2 2 2 3" xfId="14821"/>
    <cellStyle name="Vejica 2 7 2 2 2 4 2 2 3" xfId="10378"/>
    <cellStyle name="Vejica 2 7 2 2 2 4 2 2 3 2" xfId="16868"/>
    <cellStyle name="Vejica 2 7 2 2 2 4 2 2 4" xfId="14216"/>
    <cellStyle name="Vejica 2 7 2 2 2 4 2 3" xfId="5972"/>
    <cellStyle name="Vejica 2 7 2 2 2 4 2 3 2" xfId="10272"/>
    <cellStyle name="Vejica 2 7 2 2 2 4 2 3 2 2" xfId="16762"/>
    <cellStyle name="Vejica 2 7 2 2 2 4 2 3 3" xfId="14110"/>
    <cellStyle name="Vejica 2 7 2 2 2 4 2 4" xfId="6395"/>
    <cellStyle name="Vejica 2 7 2 2 2 4 2 4 2" xfId="10682"/>
    <cellStyle name="Vejica 2 7 2 2 2 4 2 4 2 2" xfId="17170"/>
    <cellStyle name="Vejica 2 7 2 2 2 4 2 4 3" xfId="14517"/>
    <cellStyle name="Vejica 2 7 2 2 2 4 2 5" xfId="7009"/>
    <cellStyle name="Vejica 2 7 2 2 2 4 2 5 2" xfId="11290"/>
    <cellStyle name="Vejica 2 7 2 2 2 4 2 5 2 2" xfId="17776"/>
    <cellStyle name="Vejica 2 7 2 2 2 4 2 5 3" xfId="15123"/>
    <cellStyle name="Vejica 2 7 2 2 2 4 2 6" xfId="7379"/>
    <cellStyle name="Vejica 2 7 2 2 2 4 2 6 2" xfId="11653"/>
    <cellStyle name="Vejica 2 7 2 2 2 4 2 6 2 2" xfId="18132"/>
    <cellStyle name="Vejica 2 7 2 2 2 4 2 6 3" xfId="15476"/>
    <cellStyle name="Vejica 2 7 2 2 2 4 2 7" xfId="9177"/>
    <cellStyle name="Vejica 2 7 2 2 2 4 2 7 2" xfId="16205"/>
    <cellStyle name="Vejica 2 7 2 2 2 4 2 8" xfId="13806"/>
    <cellStyle name="Vejica 2 7 2 2 2 4 3" xfId="5860"/>
    <cellStyle name="Vejica 2 7 2 2 2 4 3 2" xfId="6594"/>
    <cellStyle name="Vejica 2 7 2 2 2 4 3 2 2" xfId="10881"/>
    <cellStyle name="Vejica 2 7 2 2 2 4 3 2 2 2" xfId="17369"/>
    <cellStyle name="Vejica 2 7 2 2 2 4 3 2 3" xfId="14716"/>
    <cellStyle name="Vejica 2 7 2 2 2 4 3 3" xfId="10158"/>
    <cellStyle name="Vejica 2 7 2 2 2 4 3 3 2" xfId="16654"/>
    <cellStyle name="Vejica 2 7 2 2 2 4 3 4" xfId="14005"/>
    <cellStyle name="Vejica 2 7 2 2 2 4 4" xfId="6294"/>
    <cellStyle name="Vejica 2 7 2 2 2 4 4 2" xfId="10581"/>
    <cellStyle name="Vejica 2 7 2 2 2 4 4 2 2" xfId="17069"/>
    <cellStyle name="Vejica 2 7 2 2 2 4 4 3" xfId="14416"/>
    <cellStyle name="Vejica 2 7 2 2 2 4 5" xfId="6907"/>
    <cellStyle name="Vejica 2 7 2 2 2 4 5 2" xfId="11188"/>
    <cellStyle name="Vejica 2 7 2 2 2 4 5 2 2" xfId="17674"/>
    <cellStyle name="Vejica 2 7 2 2 2 4 5 3" xfId="15021"/>
    <cellStyle name="Vejica 2 7 2 2 2 4 6" xfId="7278"/>
    <cellStyle name="Vejica 2 7 2 2 2 4 6 2" xfId="11552"/>
    <cellStyle name="Vejica 2 7 2 2 2 4 6 2 2" xfId="18031"/>
    <cellStyle name="Vejica 2 7 2 2 2 4 6 3" xfId="15375"/>
    <cellStyle name="Vejica 2 7 2 2 2 4 7" xfId="8323"/>
    <cellStyle name="Vejica 2 7 2 2 2 4 7 2" xfId="15864"/>
    <cellStyle name="Vejica 2 7 2 2 2 4 8" xfId="12927"/>
    <cellStyle name="Vejica 2 7 2 2 2 4 8 2" xfId="18865"/>
    <cellStyle name="Vejica 2 7 2 2 2 4 9" xfId="13705"/>
    <cellStyle name="Vejica 2 7 2 2 2 5" xfId="4213"/>
    <cellStyle name="Vejica 2 7 2 2 2 5 2" xfId="4214"/>
    <cellStyle name="Vejica 2 7 2 2 2 6" xfId="4215"/>
    <cellStyle name="Vejica 2 7 2 2 2 7" xfId="4210"/>
    <cellStyle name="Vejica 2 7 2 2 2 8" xfId="5763"/>
    <cellStyle name="Vejica 2 7 2 2 2 8 2" xfId="6499"/>
    <cellStyle name="Vejica 2 7 2 2 2 8 2 2" xfId="10786"/>
    <cellStyle name="Vejica 2 7 2 2 2 8 2 2 2" xfId="17274"/>
    <cellStyle name="Vejica 2 7 2 2 2 8 2 3" xfId="14621"/>
    <cellStyle name="Vejica 2 7 2 2 2 8 3" xfId="10061"/>
    <cellStyle name="Vejica 2 7 2 2 2 8 3 2" xfId="16558"/>
    <cellStyle name="Vejica 2 7 2 2 2 8 4" xfId="13909"/>
    <cellStyle name="Vejica 2 7 2 2 2 9" xfId="6199"/>
    <cellStyle name="Vejica 2 7 2 2 2 9 2" xfId="10486"/>
    <cellStyle name="Vejica 2 7 2 2 2 9 2 2" xfId="16974"/>
    <cellStyle name="Vejica 2 7 2 2 2 9 3" xfId="14321"/>
    <cellStyle name="Vejica 2 7 2 2 3" xfId="2024"/>
    <cellStyle name="Vejica 2 7 2 2 4" xfId="2025"/>
    <cellStyle name="Vejica 2 7 2 2 4 2" xfId="4216"/>
    <cellStyle name="Vejica 2 7 2 2 5" xfId="2026"/>
    <cellStyle name="Vejica 2 7 2 2 5 2" xfId="4217"/>
    <cellStyle name="Vejica 2 7 2 2 5 2 2" xfId="6079"/>
    <cellStyle name="Vejica 2 7 2 2 5 2 2 2" xfId="6700"/>
    <cellStyle name="Vejica 2 7 2 2 5 2 2 2 2" xfId="10987"/>
    <cellStyle name="Vejica 2 7 2 2 5 2 2 2 2 2" xfId="17475"/>
    <cellStyle name="Vejica 2 7 2 2 5 2 2 2 3" xfId="14822"/>
    <cellStyle name="Vejica 2 7 2 2 5 2 2 3" xfId="10379"/>
    <cellStyle name="Vejica 2 7 2 2 5 2 2 3 2" xfId="16869"/>
    <cellStyle name="Vejica 2 7 2 2 5 2 2 4" xfId="14217"/>
    <cellStyle name="Vejica 2 7 2 2 5 2 3" xfId="5973"/>
    <cellStyle name="Vejica 2 7 2 2 5 2 3 2" xfId="10273"/>
    <cellStyle name="Vejica 2 7 2 2 5 2 3 2 2" xfId="16763"/>
    <cellStyle name="Vejica 2 7 2 2 5 2 3 3" xfId="14111"/>
    <cellStyle name="Vejica 2 7 2 2 5 2 4" xfId="6396"/>
    <cellStyle name="Vejica 2 7 2 2 5 2 4 2" xfId="10683"/>
    <cellStyle name="Vejica 2 7 2 2 5 2 4 2 2" xfId="17171"/>
    <cellStyle name="Vejica 2 7 2 2 5 2 4 3" xfId="14518"/>
    <cellStyle name="Vejica 2 7 2 2 5 2 5" xfId="7010"/>
    <cellStyle name="Vejica 2 7 2 2 5 2 5 2" xfId="11291"/>
    <cellStyle name="Vejica 2 7 2 2 5 2 5 2 2" xfId="17777"/>
    <cellStyle name="Vejica 2 7 2 2 5 2 5 3" xfId="15124"/>
    <cellStyle name="Vejica 2 7 2 2 5 2 6" xfId="7380"/>
    <cellStyle name="Vejica 2 7 2 2 5 2 6 2" xfId="11654"/>
    <cellStyle name="Vejica 2 7 2 2 5 2 6 2 2" xfId="18133"/>
    <cellStyle name="Vejica 2 7 2 2 5 2 6 3" xfId="15477"/>
    <cellStyle name="Vejica 2 7 2 2 5 2 7" xfId="9178"/>
    <cellStyle name="Vejica 2 7 2 2 5 2 7 2" xfId="16206"/>
    <cellStyle name="Vejica 2 7 2 2 5 2 8" xfId="13807"/>
    <cellStyle name="Vejica 2 7 2 2 5 3" xfId="5861"/>
    <cellStyle name="Vejica 2 7 2 2 5 3 2" xfId="6595"/>
    <cellStyle name="Vejica 2 7 2 2 5 3 2 2" xfId="10882"/>
    <cellStyle name="Vejica 2 7 2 2 5 3 2 2 2" xfId="17370"/>
    <cellStyle name="Vejica 2 7 2 2 5 3 2 3" xfId="14717"/>
    <cellStyle name="Vejica 2 7 2 2 5 3 3" xfId="10159"/>
    <cellStyle name="Vejica 2 7 2 2 5 3 3 2" xfId="16655"/>
    <cellStyle name="Vejica 2 7 2 2 5 3 4" xfId="14006"/>
    <cellStyle name="Vejica 2 7 2 2 5 4" xfId="6295"/>
    <cellStyle name="Vejica 2 7 2 2 5 4 2" xfId="10582"/>
    <cellStyle name="Vejica 2 7 2 2 5 4 2 2" xfId="17070"/>
    <cellStyle name="Vejica 2 7 2 2 5 4 3" xfId="14417"/>
    <cellStyle name="Vejica 2 7 2 2 5 5" xfId="6908"/>
    <cellStyle name="Vejica 2 7 2 2 5 5 2" xfId="11189"/>
    <cellStyle name="Vejica 2 7 2 2 5 5 2 2" xfId="17675"/>
    <cellStyle name="Vejica 2 7 2 2 5 5 3" xfId="15022"/>
    <cellStyle name="Vejica 2 7 2 2 5 6" xfId="7279"/>
    <cellStyle name="Vejica 2 7 2 2 5 6 2" xfId="11553"/>
    <cellStyle name="Vejica 2 7 2 2 5 6 2 2" xfId="18032"/>
    <cellStyle name="Vejica 2 7 2 2 5 6 3" xfId="15376"/>
    <cellStyle name="Vejica 2 7 2 2 5 7" xfId="8324"/>
    <cellStyle name="Vejica 2 7 2 2 5 7 2" xfId="15865"/>
    <cellStyle name="Vejica 2 7 2 2 5 8" xfId="12928"/>
    <cellStyle name="Vejica 2 7 2 2 5 8 2" xfId="18866"/>
    <cellStyle name="Vejica 2 7 2 2 5 9" xfId="13706"/>
    <cellStyle name="Vejica 2 7 2 2 6" xfId="4218"/>
    <cellStyle name="Vejica 2 7 2 2 6 2" xfId="4219"/>
    <cellStyle name="Vejica 2 7 2 2 7" xfId="4220"/>
    <cellStyle name="Vejica 2 7 2 2 8" xfId="4209"/>
    <cellStyle name="Vejica 2 7 2 2 9" xfId="5762"/>
    <cellStyle name="Vejica 2 7 2 2 9 2" xfId="6498"/>
    <cellStyle name="Vejica 2 7 2 2 9 2 2" xfId="10785"/>
    <cellStyle name="Vejica 2 7 2 2 9 2 2 2" xfId="17273"/>
    <cellStyle name="Vejica 2 7 2 2 9 2 3" xfId="14620"/>
    <cellStyle name="Vejica 2 7 2 2 9 3" xfId="10060"/>
    <cellStyle name="Vejica 2 7 2 2 9 3 2" xfId="16557"/>
    <cellStyle name="Vejica 2 7 2 2 9 4" xfId="13908"/>
    <cellStyle name="Vejica 2 7 2 3" xfId="659"/>
    <cellStyle name="Vejica 2 7 2 3 10" xfId="6813"/>
    <cellStyle name="Vejica 2 7 2 3 10 2" xfId="11094"/>
    <cellStyle name="Vejica 2 7 2 3 10 2 2" xfId="17580"/>
    <cellStyle name="Vejica 2 7 2 3 10 3" xfId="14927"/>
    <cellStyle name="Vejica 2 7 2 3 11" xfId="7184"/>
    <cellStyle name="Vejica 2 7 2 3 11 2" xfId="11458"/>
    <cellStyle name="Vejica 2 7 2 3 11 2 2" xfId="17937"/>
    <cellStyle name="Vejica 2 7 2 3 11 3" xfId="15281"/>
    <cellStyle name="Vejica 2 7 2 3 12" xfId="7878"/>
    <cellStyle name="Vejica 2 7 2 3 12 2" xfId="15648"/>
    <cellStyle name="Vejica 2 7 2 3 13" xfId="12686"/>
    <cellStyle name="Vejica 2 7 2 3 13 2" xfId="18625"/>
    <cellStyle name="Vejica 2 7 2 3 14" xfId="13604"/>
    <cellStyle name="Vejica 2 7 2 3 2" xfId="2027"/>
    <cellStyle name="Vejica 2 7 2 3 3" xfId="2028"/>
    <cellStyle name="Vejica 2 7 2 3 3 2" xfId="4222"/>
    <cellStyle name="Vejica 2 7 2 3 4" xfId="2029"/>
    <cellStyle name="Vejica 2 7 2 3 4 2" xfId="4223"/>
    <cellStyle name="Vejica 2 7 2 3 4 2 2" xfId="6080"/>
    <cellStyle name="Vejica 2 7 2 3 4 2 2 2" xfId="6701"/>
    <cellStyle name="Vejica 2 7 2 3 4 2 2 2 2" xfId="10988"/>
    <cellStyle name="Vejica 2 7 2 3 4 2 2 2 2 2" xfId="17476"/>
    <cellStyle name="Vejica 2 7 2 3 4 2 2 2 3" xfId="14823"/>
    <cellStyle name="Vejica 2 7 2 3 4 2 2 3" xfId="10380"/>
    <cellStyle name="Vejica 2 7 2 3 4 2 2 3 2" xfId="16870"/>
    <cellStyle name="Vejica 2 7 2 3 4 2 2 4" xfId="14218"/>
    <cellStyle name="Vejica 2 7 2 3 4 2 3" xfId="5974"/>
    <cellStyle name="Vejica 2 7 2 3 4 2 3 2" xfId="10274"/>
    <cellStyle name="Vejica 2 7 2 3 4 2 3 2 2" xfId="16764"/>
    <cellStyle name="Vejica 2 7 2 3 4 2 3 3" xfId="14112"/>
    <cellStyle name="Vejica 2 7 2 3 4 2 4" xfId="6397"/>
    <cellStyle name="Vejica 2 7 2 3 4 2 4 2" xfId="10684"/>
    <cellStyle name="Vejica 2 7 2 3 4 2 4 2 2" xfId="17172"/>
    <cellStyle name="Vejica 2 7 2 3 4 2 4 3" xfId="14519"/>
    <cellStyle name="Vejica 2 7 2 3 4 2 5" xfId="7011"/>
    <cellStyle name="Vejica 2 7 2 3 4 2 5 2" xfId="11292"/>
    <cellStyle name="Vejica 2 7 2 3 4 2 5 2 2" xfId="17778"/>
    <cellStyle name="Vejica 2 7 2 3 4 2 5 3" xfId="15125"/>
    <cellStyle name="Vejica 2 7 2 3 4 2 6" xfId="7381"/>
    <cellStyle name="Vejica 2 7 2 3 4 2 6 2" xfId="11655"/>
    <cellStyle name="Vejica 2 7 2 3 4 2 6 2 2" xfId="18134"/>
    <cellStyle name="Vejica 2 7 2 3 4 2 6 3" xfId="15478"/>
    <cellStyle name="Vejica 2 7 2 3 4 2 7" xfId="9179"/>
    <cellStyle name="Vejica 2 7 2 3 4 2 7 2" xfId="16207"/>
    <cellStyle name="Vejica 2 7 2 3 4 2 8" xfId="13808"/>
    <cellStyle name="Vejica 2 7 2 3 4 3" xfId="5862"/>
    <cellStyle name="Vejica 2 7 2 3 4 3 2" xfId="6596"/>
    <cellStyle name="Vejica 2 7 2 3 4 3 2 2" xfId="10883"/>
    <cellStyle name="Vejica 2 7 2 3 4 3 2 2 2" xfId="17371"/>
    <cellStyle name="Vejica 2 7 2 3 4 3 2 3" xfId="14718"/>
    <cellStyle name="Vejica 2 7 2 3 4 3 3" xfId="10160"/>
    <cellStyle name="Vejica 2 7 2 3 4 3 3 2" xfId="16656"/>
    <cellStyle name="Vejica 2 7 2 3 4 3 4" xfId="14007"/>
    <cellStyle name="Vejica 2 7 2 3 4 4" xfId="6296"/>
    <cellStyle name="Vejica 2 7 2 3 4 4 2" xfId="10583"/>
    <cellStyle name="Vejica 2 7 2 3 4 4 2 2" xfId="17071"/>
    <cellStyle name="Vejica 2 7 2 3 4 4 3" xfId="14418"/>
    <cellStyle name="Vejica 2 7 2 3 4 5" xfId="6909"/>
    <cellStyle name="Vejica 2 7 2 3 4 5 2" xfId="11190"/>
    <cellStyle name="Vejica 2 7 2 3 4 5 2 2" xfId="17676"/>
    <cellStyle name="Vejica 2 7 2 3 4 5 3" xfId="15023"/>
    <cellStyle name="Vejica 2 7 2 3 4 6" xfId="7280"/>
    <cellStyle name="Vejica 2 7 2 3 4 6 2" xfId="11554"/>
    <cellStyle name="Vejica 2 7 2 3 4 6 2 2" xfId="18033"/>
    <cellStyle name="Vejica 2 7 2 3 4 6 3" xfId="15377"/>
    <cellStyle name="Vejica 2 7 2 3 4 7" xfId="8325"/>
    <cellStyle name="Vejica 2 7 2 3 4 7 2" xfId="15866"/>
    <cellStyle name="Vejica 2 7 2 3 4 8" xfId="12929"/>
    <cellStyle name="Vejica 2 7 2 3 4 8 2" xfId="18867"/>
    <cellStyle name="Vejica 2 7 2 3 4 9" xfId="13707"/>
    <cellStyle name="Vejica 2 7 2 3 5" xfId="4224"/>
    <cellStyle name="Vejica 2 7 2 3 5 2" xfId="4225"/>
    <cellStyle name="Vejica 2 7 2 3 6" xfId="4226"/>
    <cellStyle name="Vejica 2 7 2 3 7" xfId="4221"/>
    <cellStyle name="Vejica 2 7 2 3 8" xfId="5764"/>
    <cellStyle name="Vejica 2 7 2 3 8 2" xfId="6500"/>
    <cellStyle name="Vejica 2 7 2 3 8 2 2" xfId="10787"/>
    <cellStyle name="Vejica 2 7 2 3 8 2 2 2" xfId="17275"/>
    <cellStyle name="Vejica 2 7 2 3 8 2 3" xfId="14622"/>
    <cellStyle name="Vejica 2 7 2 3 8 3" xfId="10062"/>
    <cellStyle name="Vejica 2 7 2 3 8 3 2" xfId="16559"/>
    <cellStyle name="Vejica 2 7 2 3 8 4" xfId="13910"/>
    <cellStyle name="Vejica 2 7 2 3 9" xfId="6200"/>
    <cellStyle name="Vejica 2 7 2 3 9 2" xfId="10487"/>
    <cellStyle name="Vejica 2 7 2 3 9 2 2" xfId="16975"/>
    <cellStyle name="Vejica 2 7 2 3 9 3" xfId="14322"/>
    <cellStyle name="Vejica 2 7 2 4" xfId="2030"/>
    <cellStyle name="Vejica 2 7 2 5" xfId="2031"/>
    <cellStyle name="Vejica 2 7 2 5 2" xfId="4227"/>
    <cellStyle name="Vejica 2 7 2 6" xfId="2032"/>
    <cellStyle name="Vejica 2 7 2 6 2" xfId="4228"/>
    <cellStyle name="Vejica 2 7 2 6 2 2" xfId="6081"/>
    <cellStyle name="Vejica 2 7 2 6 2 2 2" xfId="6702"/>
    <cellStyle name="Vejica 2 7 2 6 2 2 2 2" xfId="10989"/>
    <cellStyle name="Vejica 2 7 2 6 2 2 2 2 2" xfId="17477"/>
    <cellStyle name="Vejica 2 7 2 6 2 2 2 3" xfId="14824"/>
    <cellStyle name="Vejica 2 7 2 6 2 2 3" xfId="10381"/>
    <cellStyle name="Vejica 2 7 2 6 2 2 3 2" xfId="16871"/>
    <cellStyle name="Vejica 2 7 2 6 2 2 4" xfId="14219"/>
    <cellStyle name="Vejica 2 7 2 6 2 3" xfId="5975"/>
    <cellStyle name="Vejica 2 7 2 6 2 3 2" xfId="10275"/>
    <cellStyle name="Vejica 2 7 2 6 2 3 2 2" xfId="16765"/>
    <cellStyle name="Vejica 2 7 2 6 2 3 3" xfId="14113"/>
    <cellStyle name="Vejica 2 7 2 6 2 4" xfId="6398"/>
    <cellStyle name="Vejica 2 7 2 6 2 4 2" xfId="10685"/>
    <cellStyle name="Vejica 2 7 2 6 2 4 2 2" xfId="17173"/>
    <cellStyle name="Vejica 2 7 2 6 2 4 3" xfId="14520"/>
    <cellStyle name="Vejica 2 7 2 6 2 5" xfId="7012"/>
    <cellStyle name="Vejica 2 7 2 6 2 5 2" xfId="11293"/>
    <cellStyle name="Vejica 2 7 2 6 2 5 2 2" xfId="17779"/>
    <cellStyle name="Vejica 2 7 2 6 2 5 3" xfId="15126"/>
    <cellStyle name="Vejica 2 7 2 6 2 6" xfId="7382"/>
    <cellStyle name="Vejica 2 7 2 6 2 6 2" xfId="11656"/>
    <cellStyle name="Vejica 2 7 2 6 2 6 2 2" xfId="18135"/>
    <cellStyle name="Vejica 2 7 2 6 2 6 3" xfId="15479"/>
    <cellStyle name="Vejica 2 7 2 6 2 7" xfId="9180"/>
    <cellStyle name="Vejica 2 7 2 6 2 7 2" xfId="16208"/>
    <cellStyle name="Vejica 2 7 2 6 2 8" xfId="13809"/>
    <cellStyle name="Vejica 2 7 2 6 3" xfId="5863"/>
    <cellStyle name="Vejica 2 7 2 6 3 2" xfId="6597"/>
    <cellStyle name="Vejica 2 7 2 6 3 2 2" xfId="10884"/>
    <cellStyle name="Vejica 2 7 2 6 3 2 2 2" xfId="17372"/>
    <cellStyle name="Vejica 2 7 2 6 3 2 3" xfId="14719"/>
    <cellStyle name="Vejica 2 7 2 6 3 3" xfId="10161"/>
    <cellStyle name="Vejica 2 7 2 6 3 3 2" xfId="16657"/>
    <cellStyle name="Vejica 2 7 2 6 3 4" xfId="14008"/>
    <cellStyle name="Vejica 2 7 2 6 4" xfId="6297"/>
    <cellStyle name="Vejica 2 7 2 6 4 2" xfId="10584"/>
    <cellStyle name="Vejica 2 7 2 6 4 2 2" xfId="17072"/>
    <cellStyle name="Vejica 2 7 2 6 4 3" xfId="14419"/>
    <cellStyle name="Vejica 2 7 2 6 5" xfId="6910"/>
    <cellStyle name="Vejica 2 7 2 6 5 2" xfId="11191"/>
    <cellStyle name="Vejica 2 7 2 6 5 2 2" xfId="17677"/>
    <cellStyle name="Vejica 2 7 2 6 5 3" xfId="15024"/>
    <cellStyle name="Vejica 2 7 2 6 6" xfId="7281"/>
    <cellStyle name="Vejica 2 7 2 6 6 2" xfId="11555"/>
    <cellStyle name="Vejica 2 7 2 6 6 2 2" xfId="18034"/>
    <cellStyle name="Vejica 2 7 2 6 6 3" xfId="15378"/>
    <cellStyle name="Vejica 2 7 2 6 7" xfId="8326"/>
    <cellStyle name="Vejica 2 7 2 6 7 2" xfId="15867"/>
    <cellStyle name="Vejica 2 7 2 6 8" xfId="12930"/>
    <cellStyle name="Vejica 2 7 2 6 8 2" xfId="18868"/>
    <cellStyle name="Vejica 2 7 2 6 9" xfId="13708"/>
    <cellStyle name="Vejica 2 7 2 7" xfId="2033"/>
    <cellStyle name="Vejica 2 7 2 7 2" xfId="5864"/>
    <cellStyle name="Vejica 2 7 2 7 2 2" xfId="6598"/>
    <cellStyle name="Vejica 2 7 2 7 2 2 2" xfId="10885"/>
    <cellStyle name="Vejica 2 7 2 7 2 2 2 2" xfId="17373"/>
    <cellStyle name="Vejica 2 7 2 7 2 2 3" xfId="14720"/>
    <cellStyle name="Vejica 2 7 2 7 2 3" xfId="10162"/>
    <cellStyle name="Vejica 2 7 2 7 2 3 2" xfId="16658"/>
    <cellStyle name="Vejica 2 7 2 7 2 4" xfId="14009"/>
    <cellStyle name="Vejica 2 7 2 7 3" xfId="6298"/>
    <cellStyle name="Vejica 2 7 2 7 3 2" xfId="10585"/>
    <cellStyle name="Vejica 2 7 2 7 3 2 2" xfId="17073"/>
    <cellStyle name="Vejica 2 7 2 7 3 3" xfId="14420"/>
    <cellStyle name="Vejica 2 7 2 7 4" xfId="6911"/>
    <cellStyle name="Vejica 2 7 2 7 4 2" xfId="11192"/>
    <cellStyle name="Vejica 2 7 2 7 4 2 2" xfId="17678"/>
    <cellStyle name="Vejica 2 7 2 7 4 3" xfId="15025"/>
    <cellStyle name="Vejica 2 7 2 7 5" xfId="7282"/>
    <cellStyle name="Vejica 2 7 2 7 5 2" xfId="11556"/>
    <cellStyle name="Vejica 2 7 2 7 5 2 2" xfId="18035"/>
    <cellStyle name="Vejica 2 7 2 7 5 3" xfId="15379"/>
    <cellStyle name="Vejica 2 7 2 7 6" xfId="8327"/>
    <cellStyle name="Vejica 2 7 2 7 6 2" xfId="15868"/>
    <cellStyle name="Vejica 2 7 2 7 7" xfId="12931"/>
    <cellStyle name="Vejica 2 7 2 7 7 2" xfId="18869"/>
    <cellStyle name="Vejica 2 7 2 7 8" xfId="13709"/>
    <cellStyle name="Vejica 2 7 2 8" xfId="4229"/>
    <cellStyle name="Vejica 2 7 2 8 2" xfId="4230"/>
    <cellStyle name="Vejica 2 7 2 9" xfId="4231"/>
    <cellStyle name="Vejica 2 7 3" xfId="660"/>
    <cellStyle name="Vejica 2 7 3 10" xfId="5765"/>
    <cellStyle name="Vejica 2 7 3 10 2" xfId="6501"/>
    <cellStyle name="Vejica 2 7 3 10 2 2" xfId="10788"/>
    <cellStyle name="Vejica 2 7 3 10 2 2 2" xfId="17276"/>
    <cellStyle name="Vejica 2 7 3 10 2 3" xfId="14623"/>
    <cellStyle name="Vejica 2 7 3 10 3" xfId="10063"/>
    <cellStyle name="Vejica 2 7 3 10 3 2" xfId="16560"/>
    <cellStyle name="Vejica 2 7 3 10 4" xfId="13911"/>
    <cellStyle name="Vejica 2 7 3 11" xfId="6201"/>
    <cellStyle name="Vejica 2 7 3 11 2" xfId="10488"/>
    <cellStyle name="Vejica 2 7 3 11 2 2" xfId="16976"/>
    <cellStyle name="Vejica 2 7 3 11 3" xfId="14323"/>
    <cellStyle name="Vejica 2 7 3 12" xfId="6814"/>
    <cellStyle name="Vejica 2 7 3 12 2" xfId="11095"/>
    <cellStyle name="Vejica 2 7 3 12 2 2" xfId="17581"/>
    <cellStyle name="Vejica 2 7 3 12 3" xfId="14928"/>
    <cellStyle name="Vejica 2 7 3 13" xfId="7097"/>
    <cellStyle name="Vejica 2 7 3 13 2" xfId="11371"/>
    <cellStyle name="Vejica 2 7 3 13 2 2" xfId="17850"/>
    <cellStyle name="Vejica 2 7 3 13 3" xfId="15194"/>
    <cellStyle name="Vejica 2 7 3 14" xfId="7185"/>
    <cellStyle name="Vejica 2 7 3 14 2" xfId="11459"/>
    <cellStyle name="Vejica 2 7 3 14 2 2" xfId="17938"/>
    <cellStyle name="Vejica 2 7 3 14 3" xfId="15282"/>
    <cellStyle name="Vejica 2 7 3 15" xfId="7879"/>
    <cellStyle name="Vejica 2 7 3 15 2" xfId="15649"/>
    <cellStyle name="Vejica 2 7 3 16" xfId="12687"/>
    <cellStyle name="Vejica 2 7 3 16 2" xfId="18626"/>
    <cellStyle name="Vejica 2 7 3 17" xfId="13605"/>
    <cellStyle name="Vejica 2 7 3 2" xfId="661"/>
    <cellStyle name="Vejica 2 7 3 2 10" xfId="6202"/>
    <cellStyle name="Vejica 2 7 3 2 10 2" xfId="10489"/>
    <cellStyle name="Vejica 2 7 3 2 10 2 2" xfId="16977"/>
    <cellStyle name="Vejica 2 7 3 2 10 3" xfId="14324"/>
    <cellStyle name="Vejica 2 7 3 2 11" xfId="6815"/>
    <cellStyle name="Vejica 2 7 3 2 11 2" xfId="11096"/>
    <cellStyle name="Vejica 2 7 3 2 11 2 2" xfId="17582"/>
    <cellStyle name="Vejica 2 7 3 2 11 3" xfId="14929"/>
    <cellStyle name="Vejica 2 7 3 2 12" xfId="7098"/>
    <cellStyle name="Vejica 2 7 3 2 12 2" xfId="11372"/>
    <cellStyle name="Vejica 2 7 3 2 12 2 2" xfId="17851"/>
    <cellStyle name="Vejica 2 7 3 2 12 3" xfId="15195"/>
    <cellStyle name="Vejica 2 7 3 2 13" xfId="7186"/>
    <cellStyle name="Vejica 2 7 3 2 13 2" xfId="11460"/>
    <cellStyle name="Vejica 2 7 3 2 13 2 2" xfId="17939"/>
    <cellStyle name="Vejica 2 7 3 2 13 3" xfId="15283"/>
    <cellStyle name="Vejica 2 7 3 2 14" xfId="7880"/>
    <cellStyle name="Vejica 2 7 3 2 14 2" xfId="15650"/>
    <cellStyle name="Vejica 2 7 3 2 15" xfId="12688"/>
    <cellStyle name="Vejica 2 7 3 2 15 2" xfId="18627"/>
    <cellStyle name="Vejica 2 7 3 2 16" xfId="13606"/>
    <cellStyle name="Vejica 2 7 3 2 2" xfId="662"/>
    <cellStyle name="Vejica 2 7 3 2 2 10" xfId="6816"/>
    <cellStyle name="Vejica 2 7 3 2 2 10 2" xfId="11097"/>
    <cellStyle name="Vejica 2 7 3 2 2 10 2 2" xfId="17583"/>
    <cellStyle name="Vejica 2 7 3 2 2 10 3" xfId="14930"/>
    <cellStyle name="Vejica 2 7 3 2 2 11" xfId="7187"/>
    <cellStyle name="Vejica 2 7 3 2 2 11 2" xfId="11461"/>
    <cellStyle name="Vejica 2 7 3 2 2 11 2 2" xfId="17940"/>
    <cellStyle name="Vejica 2 7 3 2 2 11 3" xfId="15284"/>
    <cellStyle name="Vejica 2 7 3 2 2 12" xfId="7881"/>
    <cellStyle name="Vejica 2 7 3 2 2 12 2" xfId="15651"/>
    <cellStyle name="Vejica 2 7 3 2 2 13" xfId="12689"/>
    <cellStyle name="Vejica 2 7 3 2 2 13 2" xfId="18628"/>
    <cellStyle name="Vejica 2 7 3 2 2 14" xfId="13607"/>
    <cellStyle name="Vejica 2 7 3 2 2 2" xfId="2034"/>
    <cellStyle name="Vejica 2 7 3 2 2 3" xfId="2035"/>
    <cellStyle name="Vejica 2 7 3 2 2 3 2" xfId="4235"/>
    <cellStyle name="Vejica 2 7 3 2 2 4" xfId="2036"/>
    <cellStyle name="Vejica 2 7 3 2 2 4 2" xfId="4236"/>
    <cellStyle name="Vejica 2 7 3 2 2 4 2 2" xfId="6082"/>
    <cellStyle name="Vejica 2 7 3 2 2 4 2 2 2" xfId="6703"/>
    <cellStyle name="Vejica 2 7 3 2 2 4 2 2 2 2" xfId="10990"/>
    <cellStyle name="Vejica 2 7 3 2 2 4 2 2 2 2 2" xfId="17478"/>
    <cellStyle name="Vejica 2 7 3 2 2 4 2 2 2 3" xfId="14825"/>
    <cellStyle name="Vejica 2 7 3 2 2 4 2 2 3" xfId="10382"/>
    <cellStyle name="Vejica 2 7 3 2 2 4 2 2 3 2" xfId="16872"/>
    <cellStyle name="Vejica 2 7 3 2 2 4 2 2 4" xfId="14220"/>
    <cellStyle name="Vejica 2 7 3 2 2 4 2 3" xfId="5976"/>
    <cellStyle name="Vejica 2 7 3 2 2 4 2 3 2" xfId="10276"/>
    <cellStyle name="Vejica 2 7 3 2 2 4 2 3 2 2" xfId="16766"/>
    <cellStyle name="Vejica 2 7 3 2 2 4 2 3 3" xfId="14114"/>
    <cellStyle name="Vejica 2 7 3 2 2 4 2 4" xfId="6399"/>
    <cellStyle name="Vejica 2 7 3 2 2 4 2 4 2" xfId="10686"/>
    <cellStyle name="Vejica 2 7 3 2 2 4 2 4 2 2" xfId="17174"/>
    <cellStyle name="Vejica 2 7 3 2 2 4 2 4 3" xfId="14521"/>
    <cellStyle name="Vejica 2 7 3 2 2 4 2 5" xfId="7013"/>
    <cellStyle name="Vejica 2 7 3 2 2 4 2 5 2" xfId="11294"/>
    <cellStyle name="Vejica 2 7 3 2 2 4 2 5 2 2" xfId="17780"/>
    <cellStyle name="Vejica 2 7 3 2 2 4 2 5 3" xfId="15127"/>
    <cellStyle name="Vejica 2 7 3 2 2 4 2 6" xfId="7383"/>
    <cellStyle name="Vejica 2 7 3 2 2 4 2 6 2" xfId="11657"/>
    <cellStyle name="Vejica 2 7 3 2 2 4 2 6 2 2" xfId="18136"/>
    <cellStyle name="Vejica 2 7 3 2 2 4 2 6 3" xfId="15480"/>
    <cellStyle name="Vejica 2 7 3 2 2 4 2 7" xfId="9182"/>
    <cellStyle name="Vejica 2 7 3 2 2 4 2 7 2" xfId="16210"/>
    <cellStyle name="Vejica 2 7 3 2 2 4 2 8" xfId="13810"/>
    <cellStyle name="Vejica 2 7 3 2 2 4 3" xfId="5865"/>
    <cellStyle name="Vejica 2 7 3 2 2 4 3 2" xfId="6599"/>
    <cellStyle name="Vejica 2 7 3 2 2 4 3 2 2" xfId="10886"/>
    <cellStyle name="Vejica 2 7 3 2 2 4 3 2 2 2" xfId="17374"/>
    <cellStyle name="Vejica 2 7 3 2 2 4 3 2 3" xfId="14721"/>
    <cellStyle name="Vejica 2 7 3 2 2 4 3 3" xfId="10163"/>
    <cellStyle name="Vejica 2 7 3 2 2 4 3 3 2" xfId="16659"/>
    <cellStyle name="Vejica 2 7 3 2 2 4 3 4" xfId="14010"/>
    <cellStyle name="Vejica 2 7 3 2 2 4 4" xfId="6299"/>
    <cellStyle name="Vejica 2 7 3 2 2 4 4 2" xfId="10586"/>
    <cellStyle name="Vejica 2 7 3 2 2 4 4 2 2" xfId="17074"/>
    <cellStyle name="Vejica 2 7 3 2 2 4 4 3" xfId="14421"/>
    <cellStyle name="Vejica 2 7 3 2 2 4 5" xfId="6912"/>
    <cellStyle name="Vejica 2 7 3 2 2 4 5 2" xfId="11193"/>
    <cellStyle name="Vejica 2 7 3 2 2 4 5 2 2" xfId="17679"/>
    <cellStyle name="Vejica 2 7 3 2 2 4 5 3" xfId="15026"/>
    <cellStyle name="Vejica 2 7 3 2 2 4 6" xfId="7283"/>
    <cellStyle name="Vejica 2 7 3 2 2 4 6 2" xfId="11557"/>
    <cellStyle name="Vejica 2 7 3 2 2 4 6 2 2" xfId="18036"/>
    <cellStyle name="Vejica 2 7 3 2 2 4 6 3" xfId="15380"/>
    <cellStyle name="Vejica 2 7 3 2 2 4 7" xfId="8328"/>
    <cellStyle name="Vejica 2 7 3 2 2 4 7 2" xfId="15869"/>
    <cellStyle name="Vejica 2 7 3 2 2 4 8" xfId="12932"/>
    <cellStyle name="Vejica 2 7 3 2 2 4 8 2" xfId="18870"/>
    <cellStyle name="Vejica 2 7 3 2 2 4 9" xfId="13710"/>
    <cellStyle name="Vejica 2 7 3 2 2 5" xfId="4237"/>
    <cellStyle name="Vejica 2 7 3 2 2 5 2" xfId="4238"/>
    <cellStyle name="Vejica 2 7 3 2 2 6" xfId="4239"/>
    <cellStyle name="Vejica 2 7 3 2 2 7" xfId="4234"/>
    <cellStyle name="Vejica 2 7 3 2 2 8" xfId="5767"/>
    <cellStyle name="Vejica 2 7 3 2 2 8 2" xfId="6503"/>
    <cellStyle name="Vejica 2 7 3 2 2 8 2 2" xfId="10790"/>
    <cellStyle name="Vejica 2 7 3 2 2 8 2 2 2" xfId="17278"/>
    <cellStyle name="Vejica 2 7 3 2 2 8 2 3" xfId="14625"/>
    <cellStyle name="Vejica 2 7 3 2 2 8 3" xfId="10065"/>
    <cellStyle name="Vejica 2 7 3 2 2 8 3 2" xfId="16562"/>
    <cellStyle name="Vejica 2 7 3 2 2 8 4" xfId="13913"/>
    <cellStyle name="Vejica 2 7 3 2 2 9" xfId="6203"/>
    <cellStyle name="Vejica 2 7 3 2 2 9 2" xfId="10490"/>
    <cellStyle name="Vejica 2 7 3 2 2 9 2 2" xfId="16978"/>
    <cellStyle name="Vejica 2 7 3 2 2 9 3" xfId="14325"/>
    <cellStyle name="Vejica 2 7 3 2 3" xfId="2037"/>
    <cellStyle name="Vejica 2 7 3 2 4" xfId="2038"/>
    <cellStyle name="Vejica 2 7 3 2 4 2" xfId="4240"/>
    <cellStyle name="Vejica 2 7 3 2 5" xfId="2039"/>
    <cellStyle name="Vejica 2 7 3 2 5 2" xfId="4241"/>
    <cellStyle name="Vejica 2 7 3 2 5 2 2" xfId="6083"/>
    <cellStyle name="Vejica 2 7 3 2 5 2 2 2" xfId="6704"/>
    <cellStyle name="Vejica 2 7 3 2 5 2 2 2 2" xfId="10991"/>
    <cellStyle name="Vejica 2 7 3 2 5 2 2 2 2 2" xfId="17479"/>
    <cellStyle name="Vejica 2 7 3 2 5 2 2 2 3" xfId="14826"/>
    <cellStyle name="Vejica 2 7 3 2 5 2 2 3" xfId="10383"/>
    <cellStyle name="Vejica 2 7 3 2 5 2 2 3 2" xfId="16873"/>
    <cellStyle name="Vejica 2 7 3 2 5 2 2 4" xfId="14221"/>
    <cellStyle name="Vejica 2 7 3 2 5 2 3" xfId="5977"/>
    <cellStyle name="Vejica 2 7 3 2 5 2 3 2" xfId="10277"/>
    <cellStyle name="Vejica 2 7 3 2 5 2 3 2 2" xfId="16767"/>
    <cellStyle name="Vejica 2 7 3 2 5 2 3 3" xfId="14115"/>
    <cellStyle name="Vejica 2 7 3 2 5 2 4" xfId="6400"/>
    <cellStyle name="Vejica 2 7 3 2 5 2 4 2" xfId="10687"/>
    <cellStyle name="Vejica 2 7 3 2 5 2 4 2 2" xfId="17175"/>
    <cellStyle name="Vejica 2 7 3 2 5 2 4 3" xfId="14522"/>
    <cellStyle name="Vejica 2 7 3 2 5 2 5" xfId="7014"/>
    <cellStyle name="Vejica 2 7 3 2 5 2 5 2" xfId="11295"/>
    <cellStyle name="Vejica 2 7 3 2 5 2 5 2 2" xfId="17781"/>
    <cellStyle name="Vejica 2 7 3 2 5 2 5 3" xfId="15128"/>
    <cellStyle name="Vejica 2 7 3 2 5 2 6" xfId="7384"/>
    <cellStyle name="Vejica 2 7 3 2 5 2 6 2" xfId="11658"/>
    <cellStyle name="Vejica 2 7 3 2 5 2 6 2 2" xfId="18137"/>
    <cellStyle name="Vejica 2 7 3 2 5 2 6 3" xfId="15481"/>
    <cellStyle name="Vejica 2 7 3 2 5 2 7" xfId="9183"/>
    <cellStyle name="Vejica 2 7 3 2 5 2 7 2" xfId="16211"/>
    <cellStyle name="Vejica 2 7 3 2 5 2 8" xfId="13811"/>
    <cellStyle name="Vejica 2 7 3 2 5 3" xfId="5866"/>
    <cellStyle name="Vejica 2 7 3 2 5 3 2" xfId="6600"/>
    <cellStyle name="Vejica 2 7 3 2 5 3 2 2" xfId="10887"/>
    <cellStyle name="Vejica 2 7 3 2 5 3 2 2 2" xfId="17375"/>
    <cellStyle name="Vejica 2 7 3 2 5 3 2 3" xfId="14722"/>
    <cellStyle name="Vejica 2 7 3 2 5 3 3" xfId="10164"/>
    <cellStyle name="Vejica 2 7 3 2 5 3 3 2" xfId="16660"/>
    <cellStyle name="Vejica 2 7 3 2 5 3 4" xfId="14011"/>
    <cellStyle name="Vejica 2 7 3 2 5 4" xfId="6300"/>
    <cellStyle name="Vejica 2 7 3 2 5 4 2" xfId="10587"/>
    <cellStyle name="Vejica 2 7 3 2 5 4 2 2" xfId="17075"/>
    <cellStyle name="Vejica 2 7 3 2 5 4 3" xfId="14422"/>
    <cellStyle name="Vejica 2 7 3 2 5 5" xfId="6913"/>
    <cellStyle name="Vejica 2 7 3 2 5 5 2" xfId="11194"/>
    <cellStyle name="Vejica 2 7 3 2 5 5 2 2" xfId="17680"/>
    <cellStyle name="Vejica 2 7 3 2 5 5 3" xfId="15027"/>
    <cellStyle name="Vejica 2 7 3 2 5 6" xfId="7284"/>
    <cellStyle name="Vejica 2 7 3 2 5 6 2" xfId="11558"/>
    <cellStyle name="Vejica 2 7 3 2 5 6 2 2" xfId="18037"/>
    <cellStyle name="Vejica 2 7 3 2 5 6 3" xfId="15381"/>
    <cellStyle name="Vejica 2 7 3 2 5 7" xfId="8329"/>
    <cellStyle name="Vejica 2 7 3 2 5 7 2" xfId="15870"/>
    <cellStyle name="Vejica 2 7 3 2 5 8" xfId="12933"/>
    <cellStyle name="Vejica 2 7 3 2 5 8 2" xfId="18871"/>
    <cellStyle name="Vejica 2 7 3 2 5 9" xfId="13711"/>
    <cellStyle name="Vejica 2 7 3 2 6" xfId="4242"/>
    <cellStyle name="Vejica 2 7 3 2 6 2" xfId="4243"/>
    <cellStyle name="Vejica 2 7 3 2 7" xfId="4244"/>
    <cellStyle name="Vejica 2 7 3 2 8" xfId="4233"/>
    <cellStyle name="Vejica 2 7 3 2 9" xfId="5766"/>
    <cellStyle name="Vejica 2 7 3 2 9 2" xfId="6502"/>
    <cellStyle name="Vejica 2 7 3 2 9 2 2" xfId="10789"/>
    <cellStyle name="Vejica 2 7 3 2 9 2 2 2" xfId="17277"/>
    <cellStyle name="Vejica 2 7 3 2 9 2 3" xfId="14624"/>
    <cellStyle name="Vejica 2 7 3 2 9 3" xfId="10064"/>
    <cellStyle name="Vejica 2 7 3 2 9 3 2" xfId="16561"/>
    <cellStyle name="Vejica 2 7 3 2 9 4" xfId="13912"/>
    <cellStyle name="Vejica 2 7 3 3" xfId="663"/>
    <cellStyle name="Vejica 2 7 3 3 10" xfId="6817"/>
    <cellStyle name="Vejica 2 7 3 3 10 2" xfId="11098"/>
    <cellStyle name="Vejica 2 7 3 3 10 2 2" xfId="17584"/>
    <cellStyle name="Vejica 2 7 3 3 10 3" xfId="14931"/>
    <cellStyle name="Vejica 2 7 3 3 11" xfId="7188"/>
    <cellStyle name="Vejica 2 7 3 3 11 2" xfId="11462"/>
    <cellStyle name="Vejica 2 7 3 3 11 2 2" xfId="17941"/>
    <cellStyle name="Vejica 2 7 3 3 11 3" xfId="15285"/>
    <cellStyle name="Vejica 2 7 3 3 12" xfId="7882"/>
    <cellStyle name="Vejica 2 7 3 3 12 2" xfId="15652"/>
    <cellStyle name="Vejica 2 7 3 3 13" xfId="12690"/>
    <cellStyle name="Vejica 2 7 3 3 13 2" xfId="18629"/>
    <cellStyle name="Vejica 2 7 3 3 14" xfId="13608"/>
    <cellStyle name="Vejica 2 7 3 3 2" xfId="2040"/>
    <cellStyle name="Vejica 2 7 3 3 3" xfId="2041"/>
    <cellStyle name="Vejica 2 7 3 3 3 2" xfId="4246"/>
    <cellStyle name="Vejica 2 7 3 3 4" xfId="2042"/>
    <cellStyle name="Vejica 2 7 3 3 4 2" xfId="4247"/>
    <cellStyle name="Vejica 2 7 3 3 4 2 2" xfId="6084"/>
    <cellStyle name="Vejica 2 7 3 3 4 2 2 2" xfId="6705"/>
    <cellStyle name="Vejica 2 7 3 3 4 2 2 2 2" xfId="10992"/>
    <cellStyle name="Vejica 2 7 3 3 4 2 2 2 2 2" xfId="17480"/>
    <cellStyle name="Vejica 2 7 3 3 4 2 2 2 3" xfId="14827"/>
    <cellStyle name="Vejica 2 7 3 3 4 2 2 3" xfId="10384"/>
    <cellStyle name="Vejica 2 7 3 3 4 2 2 3 2" xfId="16874"/>
    <cellStyle name="Vejica 2 7 3 3 4 2 2 4" xfId="14222"/>
    <cellStyle name="Vejica 2 7 3 3 4 2 3" xfId="5978"/>
    <cellStyle name="Vejica 2 7 3 3 4 2 3 2" xfId="10278"/>
    <cellStyle name="Vejica 2 7 3 3 4 2 3 2 2" xfId="16768"/>
    <cellStyle name="Vejica 2 7 3 3 4 2 3 3" xfId="14116"/>
    <cellStyle name="Vejica 2 7 3 3 4 2 4" xfId="6401"/>
    <cellStyle name="Vejica 2 7 3 3 4 2 4 2" xfId="10688"/>
    <cellStyle name="Vejica 2 7 3 3 4 2 4 2 2" xfId="17176"/>
    <cellStyle name="Vejica 2 7 3 3 4 2 4 3" xfId="14523"/>
    <cellStyle name="Vejica 2 7 3 3 4 2 5" xfId="7015"/>
    <cellStyle name="Vejica 2 7 3 3 4 2 5 2" xfId="11296"/>
    <cellStyle name="Vejica 2 7 3 3 4 2 5 2 2" xfId="17782"/>
    <cellStyle name="Vejica 2 7 3 3 4 2 5 3" xfId="15129"/>
    <cellStyle name="Vejica 2 7 3 3 4 2 6" xfId="7385"/>
    <cellStyle name="Vejica 2 7 3 3 4 2 6 2" xfId="11659"/>
    <cellStyle name="Vejica 2 7 3 3 4 2 6 2 2" xfId="18138"/>
    <cellStyle name="Vejica 2 7 3 3 4 2 6 3" xfId="15482"/>
    <cellStyle name="Vejica 2 7 3 3 4 2 7" xfId="9184"/>
    <cellStyle name="Vejica 2 7 3 3 4 2 7 2" xfId="16212"/>
    <cellStyle name="Vejica 2 7 3 3 4 2 8" xfId="13812"/>
    <cellStyle name="Vejica 2 7 3 3 4 3" xfId="5867"/>
    <cellStyle name="Vejica 2 7 3 3 4 3 2" xfId="6601"/>
    <cellStyle name="Vejica 2 7 3 3 4 3 2 2" xfId="10888"/>
    <cellStyle name="Vejica 2 7 3 3 4 3 2 2 2" xfId="17376"/>
    <cellStyle name="Vejica 2 7 3 3 4 3 2 3" xfId="14723"/>
    <cellStyle name="Vejica 2 7 3 3 4 3 3" xfId="10165"/>
    <cellStyle name="Vejica 2 7 3 3 4 3 3 2" xfId="16661"/>
    <cellStyle name="Vejica 2 7 3 3 4 3 4" xfId="14012"/>
    <cellStyle name="Vejica 2 7 3 3 4 4" xfId="6301"/>
    <cellStyle name="Vejica 2 7 3 3 4 4 2" xfId="10588"/>
    <cellStyle name="Vejica 2 7 3 3 4 4 2 2" xfId="17076"/>
    <cellStyle name="Vejica 2 7 3 3 4 4 3" xfId="14423"/>
    <cellStyle name="Vejica 2 7 3 3 4 5" xfId="6914"/>
    <cellStyle name="Vejica 2 7 3 3 4 5 2" xfId="11195"/>
    <cellStyle name="Vejica 2 7 3 3 4 5 2 2" xfId="17681"/>
    <cellStyle name="Vejica 2 7 3 3 4 5 3" xfId="15028"/>
    <cellStyle name="Vejica 2 7 3 3 4 6" xfId="7285"/>
    <cellStyle name="Vejica 2 7 3 3 4 6 2" xfId="11559"/>
    <cellStyle name="Vejica 2 7 3 3 4 6 2 2" xfId="18038"/>
    <cellStyle name="Vejica 2 7 3 3 4 6 3" xfId="15382"/>
    <cellStyle name="Vejica 2 7 3 3 4 7" xfId="8330"/>
    <cellStyle name="Vejica 2 7 3 3 4 7 2" xfId="15871"/>
    <cellStyle name="Vejica 2 7 3 3 4 8" xfId="12934"/>
    <cellStyle name="Vejica 2 7 3 3 4 8 2" xfId="18872"/>
    <cellStyle name="Vejica 2 7 3 3 4 9" xfId="13712"/>
    <cellStyle name="Vejica 2 7 3 3 5" xfId="4248"/>
    <cellStyle name="Vejica 2 7 3 3 5 2" xfId="4249"/>
    <cellStyle name="Vejica 2 7 3 3 6" xfId="4250"/>
    <cellStyle name="Vejica 2 7 3 3 7" xfId="4245"/>
    <cellStyle name="Vejica 2 7 3 3 8" xfId="5768"/>
    <cellStyle name="Vejica 2 7 3 3 8 2" xfId="6504"/>
    <cellStyle name="Vejica 2 7 3 3 8 2 2" xfId="10791"/>
    <cellStyle name="Vejica 2 7 3 3 8 2 2 2" xfId="17279"/>
    <cellStyle name="Vejica 2 7 3 3 8 2 3" xfId="14626"/>
    <cellStyle name="Vejica 2 7 3 3 8 3" xfId="10066"/>
    <cellStyle name="Vejica 2 7 3 3 8 3 2" xfId="16563"/>
    <cellStyle name="Vejica 2 7 3 3 8 4" xfId="13914"/>
    <cellStyle name="Vejica 2 7 3 3 9" xfId="6204"/>
    <cellStyle name="Vejica 2 7 3 3 9 2" xfId="10491"/>
    <cellStyle name="Vejica 2 7 3 3 9 2 2" xfId="16979"/>
    <cellStyle name="Vejica 2 7 3 3 9 3" xfId="14326"/>
    <cellStyle name="Vejica 2 7 3 4" xfId="2043"/>
    <cellStyle name="Vejica 2 7 3 5" xfId="2044"/>
    <cellStyle name="Vejica 2 7 3 5 2" xfId="4251"/>
    <cellStyle name="Vejica 2 7 3 6" xfId="2045"/>
    <cellStyle name="Vejica 2 7 3 6 2" xfId="4252"/>
    <cellStyle name="Vejica 2 7 3 6 2 2" xfId="6085"/>
    <cellStyle name="Vejica 2 7 3 6 2 2 2" xfId="6706"/>
    <cellStyle name="Vejica 2 7 3 6 2 2 2 2" xfId="10993"/>
    <cellStyle name="Vejica 2 7 3 6 2 2 2 2 2" xfId="17481"/>
    <cellStyle name="Vejica 2 7 3 6 2 2 2 3" xfId="14828"/>
    <cellStyle name="Vejica 2 7 3 6 2 2 3" xfId="10385"/>
    <cellStyle name="Vejica 2 7 3 6 2 2 3 2" xfId="16875"/>
    <cellStyle name="Vejica 2 7 3 6 2 2 4" xfId="14223"/>
    <cellStyle name="Vejica 2 7 3 6 2 3" xfId="5979"/>
    <cellStyle name="Vejica 2 7 3 6 2 3 2" xfId="10279"/>
    <cellStyle name="Vejica 2 7 3 6 2 3 2 2" xfId="16769"/>
    <cellStyle name="Vejica 2 7 3 6 2 3 3" xfId="14117"/>
    <cellStyle name="Vejica 2 7 3 6 2 4" xfId="6402"/>
    <cellStyle name="Vejica 2 7 3 6 2 4 2" xfId="10689"/>
    <cellStyle name="Vejica 2 7 3 6 2 4 2 2" xfId="17177"/>
    <cellStyle name="Vejica 2 7 3 6 2 4 3" xfId="14524"/>
    <cellStyle name="Vejica 2 7 3 6 2 5" xfId="7016"/>
    <cellStyle name="Vejica 2 7 3 6 2 5 2" xfId="11297"/>
    <cellStyle name="Vejica 2 7 3 6 2 5 2 2" xfId="17783"/>
    <cellStyle name="Vejica 2 7 3 6 2 5 3" xfId="15130"/>
    <cellStyle name="Vejica 2 7 3 6 2 6" xfId="7386"/>
    <cellStyle name="Vejica 2 7 3 6 2 6 2" xfId="11660"/>
    <cellStyle name="Vejica 2 7 3 6 2 6 2 2" xfId="18139"/>
    <cellStyle name="Vejica 2 7 3 6 2 6 3" xfId="15483"/>
    <cellStyle name="Vejica 2 7 3 6 2 7" xfId="9185"/>
    <cellStyle name="Vejica 2 7 3 6 2 7 2" xfId="16213"/>
    <cellStyle name="Vejica 2 7 3 6 2 8" xfId="13813"/>
    <cellStyle name="Vejica 2 7 3 6 3" xfId="5868"/>
    <cellStyle name="Vejica 2 7 3 6 3 2" xfId="6602"/>
    <cellStyle name="Vejica 2 7 3 6 3 2 2" xfId="10889"/>
    <cellStyle name="Vejica 2 7 3 6 3 2 2 2" xfId="17377"/>
    <cellStyle name="Vejica 2 7 3 6 3 2 3" xfId="14724"/>
    <cellStyle name="Vejica 2 7 3 6 3 3" xfId="10166"/>
    <cellStyle name="Vejica 2 7 3 6 3 3 2" xfId="16662"/>
    <cellStyle name="Vejica 2 7 3 6 3 4" xfId="14013"/>
    <cellStyle name="Vejica 2 7 3 6 4" xfId="6302"/>
    <cellStyle name="Vejica 2 7 3 6 4 2" xfId="10589"/>
    <cellStyle name="Vejica 2 7 3 6 4 2 2" xfId="17077"/>
    <cellStyle name="Vejica 2 7 3 6 4 3" xfId="14424"/>
    <cellStyle name="Vejica 2 7 3 6 5" xfId="6915"/>
    <cellStyle name="Vejica 2 7 3 6 5 2" xfId="11196"/>
    <cellStyle name="Vejica 2 7 3 6 5 2 2" xfId="17682"/>
    <cellStyle name="Vejica 2 7 3 6 5 3" xfId="15029"/>
    <cellStyle name="Vejica 2 7 3 6 6" xfId="7286"/>
    <cellStyle name="Vejica 2 7 3 6 6 2" xfId="11560"/>
    <cellStyle name="Vejica 2 7 3 6 6 2 2" xfId="18039"/>
    <cellStyle name="Vejica 2 7 3 6 6 3" xfId="15383"/>
    <cellStyle name="Vejica 2 7 3 6 7" xfId="8331"/>
    <cellStyle name="Vejica 2 7 3 6 7 2" xfId="15872"/>
    <cellStyle name="Vejica 2 7 3 6 8" xfId="12935"/>
    <cellStyle name="Vejica 2 7 3 6 8 2" xfId="18873"/>
    <cellStyle name="Vejica 2 7 3 6 9" xfId="13713"/>
    <cellStyle name="Vejica 2 7 3 7" xfId="4253"/>
    <cellStyle name="Vejica 2 7 3 7 2" xfId="4254"/>
    <cellStyle name="Vejica 2 7 3 8" xfId="4255"/>
    <cellStyle name="Vejica 2 7 3 9" xfId="4232"/>
    <cellStyle name="Vejica 2 7 4" xfId="664"/>
    <cellStyle name="Vejica 2 7 4 10" xfId="6205"/>
    <cellStyle name="Vejica 2 7 4 10 2" xfId="10492"/>
    <cellStyle name="Vejica 2 7 4 10 2 2" xfId="16980"/>
    <cellStyle name="Vejica 2 7 4 10 3" xfId="14327"/>
    <cellStyle name="Vejica 2 7 4 11" xfId="6818"/>
    <cellStyle name="Vejica 2 7 4 11 2" xfId="11099"/>
    <cellStyle name="Vejica 2 7 4 11 2 2" xfId="17585"/>
    <cellStyle name="Vejica 2 7 4 11 3" xfId="14932"/>
    <cellStyle name="Vejica 2 7 4 12" xfId="7099"/>
    <cellStyle name="Vejica 2 7 4 12 2" xfId="11373"/>
    <cellStyle name="Vejica 2 7 4 12 2 2" xfId="17852"/>
    <cellStyle name="Vejica 2 7 4 12 3" xfId="15196"/>
    <cellStyle name="Vejica 2 7 4 13" xfId="7189"/>
    <cellStyle name="Vejica 2 7 4 13 2" xfId="11463"/>
    <cellStyle name="Vejica 2 7 4 13 2 2" xfId="17942"/>
    <cellStyle name="Vejica 2 7 4 13 3" xfId="15286"/>
    <cellStyle name="Vejica 2 7 4 14" xfId="7883"/>
    <cellStyle name="Vejica 2 7 4 14 2" xfId="15653"/>
    <cellStyle name="Vejica 2 7 4 15" xfId="12691"/>
    <cellStyle name="Vejica 2 7 4 15 2" xfId="18630"/>
    <cellStyle name="Vejica 2 7 4 16" xfId="13609"/>
    <cellStyle name="Vejica 2 7 4 2" xfId="665"/>
    <cellStyle name="Vejica 2 7 4 2 10" xfId="6819"/>
    <cellStyle name="Vejica 2 7 4 2 10 2" xfId="11100"/>
    <cellStyle name="Vejica 2 7 4 2 10 2 2" xfId="17586"/>
    <cellStyle name="Vejica 2 7 4 2 10 3" xfId="14933"/>
    <cellStyle name="Vejica 2 7 4 2 11" xfId="7190"/>
    <cellStyle name="Vejica 2 7 4 2 11 2" xfId="11464"/>
    <cellStyle name="Vejica 2 7 4 2 11 2 2" xfId="17943"/>
    <cellStyle name="Vejica 2 7 4 2 11 3" xfId="15287"/>
    <cellStyle name="Vejica 2 7 4 2 12" xfId="7884"/>
    <cellStyle name="Vejica 2 7 4 2 12 2" xfId="15654"/>
    <cellStyle name="Vejica 2 7 4 2 13" xfId="12692"/>
    <cellStyle name="Vejica 2 7 4 2 13 2" xfId="18631"/>
    <cellStyle name="Vejica 2 7 4 2 14" xfId="13610"/>
    <cellStyle name="Vejica 2 7 4 2 2" xfId="2046"/>
    <cellStyle name="Vejica 2 7 4 2 3" xfId="2047"/>
    <cellStyle name="Vejica 2 7 4 2 3 2" xfId="4258"/>
    <cellStyle name="Vejica 2 7 4 2 4" xfId="2048"/>
    <cellStyle name="Vejica 2 7 4 2 4 2" xfId="4259"/>
    <cellStyle name="Vejica 2 7 4 2 4 2 2" xfId="6086"/>
    <cellStyle name="Vejica 2 7 4 2 4 2 2 2" xfId="6707"/>
    <cellStyle name="Vejica 2 7 4 2 4 2 2 2 2" xfId="10994"/>
    <cellStyle name="Vejica 2 7 4 2 4 2 2 2 2 2" xfId="17482"/>
    <cellStyle name="Vejica 2 7 4 2 4 2 2 2 3" xfId="14829"/>
    <cellStyle name="Vejica 2 7 4 2 4 2 2 3" xfId="10386"/>
    <cellStyle name="Vejica 2 7 4 2 4 2 2 3 2" xfId="16876"/>
    <cellStyle name="Vejica 2 7 4 2 4 2 2 4" xfId="14224"/>
    <cellStyle name="Vejica 2 7 4 2 4 2 3" xfId="5980"/>
    <cellStyle name="Vejica 2 7 4 2 4 2 3 2" xfId="10280"/>
    <cellStyle name="Vejica 2 7 4 2 4 2 3 2 2" xfId="16770"/>
    <cellStyle name="Vejica 2 7 4 2 4 2 3 3" xfId="14118"/>
    <cellStyle name="Vejica 2 7 4 2 4 2 4" xfId="6403"/>
    <cellStyle name="Vejica 2 7 4 2 4 2 4 2" xfId="10690"/>
    <cellStyle name="Vejica 2 7 4 2 4 2 4 2 2" xfId="17178"/>
    <cellStyle name="Vejica 2 7 4 2 4 2 4 3" xfId="14525"/>
    <cellStyle name="Vejica 2 7 4 2 4 2 5" xfId="7017"/>
    <cellStyle name="Vejica 2 7 4 2 4 2 5 2" xfId="11298"/>
    <cellStyle name="Vejica 2 7 4 2 4 2 5 2 2" xfId="17784"/>
    <cellStyle name="Vejica 2 7 4 2 4 2 5 3" xfId="15131"/>
    <cellStyle name="Vejica 2 7 4 2 4 2 6" xfId="7387"/>
    <cellStyle name="Vejica 2 7 4 2 4 2 6 2" xfId="11661"/>
    <cellStyle name="Vejica 2 7 4 2 4 2 6 2 2" xfId="18140"/>
    <cellStyle name="Vejica 2 7 4 2 4 2 6 3" xfId="15484"/>
    <cellStyle name="Vejica 2 7 4 2 4 2 7" xfId="9192"/>
    <cellStyle name="Vejica 2 7 4 2 4 2 7 2" xfId="16219"/>
    <cellStyle name="Vejica 2 7 4 2 4 2 8" xfId="13814"/>
    <cellStyle name="Vejica 2 7 4 2 4 3" xfId="5869"/>
    <cellStyle name="Vejica 2 7 4 2 4 3 2" xfId="6603"/>
    <cellStyle name="Vejica 2 7 4 2 4 3 2 2" xfId="10890"/>
    <cellStyle name="Vejica 2 7 4 2 4 3 2 2 2" xfId="17378"/>
    <cellStyle name="Vejica 2 7 4 2 4 3 2 3" xfId="14725"/>
    <cellStyle name="Vejica 2 7 4 2 4 3 3" xfId="10167"/>
    <cellStyle name="Vejica 2 7 4 2 4 3 3 2" xfId="16663"/>
    <cellStyle name="Vejica 2 7 4 2 4 3 4" xfId="14014"/>
    <cellStyle name="Vejica 2 7 4 2 4 4" xfId="6303"/>
    <cellStyle name="Vejica 2 7 4 2 4 4 2" xfId="10590"/>
    <cellStyle name="Vejica 2 7 4 2 4 4 2 2" xfId="17078"/>
    <cellStyle name="Vejica 2 7 4 2 4 4 3" xfId="14425"/>
    <cellStyle name="Vejica 2 7 4 2 4 5" xfId="6916"/>
    <cellStyle name="Vejica 2 7 4 2 4 5 2" xfId="11197"/>
    <cellStyle name="Vejica 2 7 4 2 4 5 2 2" xfId="17683"/>
    <cellStyle name="Vejica 2 7 4 2 4 5 3" xfId="15030"/>
    <cellStyle name="Vejica 2 7 4 2 4 6" xfId="7287"/>
    <cellStyle name="Vejica 2 7 4 2 4 6 2" xfId="11561"/>
    <cellStyle name="Vejica 2 7 4 2 4 6 2 2" xfId="18040"/>
    <cellStyle name="Vejica 2 7 4 2 4 6 3" xfId="15384"/>
    <cellStyle name="Vejica 2 7 4 2 4 7" xfId="8334"/>
    <cellStyle name="Vejica 2 7 4 2 4 7 2" xfId="15875"/>
    <cellStyle name="Vejica 2 7 4 2 4 8" xfId="12936"/>
    <cellStyle name="Vejica 2 7 4 2 4 8 2" xfId="18874"/>
    <cellStyle name="Vejica 2 7 4 2 4 9" xfId="13714"/>
    <cellStyle name="Vejica 2 7 4 2 5" xfId="4260"/>
    <cellStyle name="Vejica 2 7 4 2 5 2" xfId="4261"/>
    <cellStyle name="Vejica 2 7 4 2 6" xfId="4262"/>
    <cellStyle name="Vejica 2 7 4 2 7" xfId="4257"/>
    <cellStyle name="Vejica 2 7 4 2 8" xfId="5770"/>
    <cellStyle name="Vejica 2 7 4 2 8 2" xfId="6506"/>
    <cellStyle name="Vejica 2 7 4 2 8 2 2" xfId="10793"/>
    <cellStyle name="Vejica 2 7 4 2 8 2 2 2" xfId="17281"/>
    <cellStyle name="Vejica 2 7 4 2 8 2 3" xfId="14628"/>
    <cellStyle name="Vejica 2 7 4 2 8 3" xfId="10068"/>
    <cellStyle name="Vejica 2 7 4 2 8 3 2" xfId="16565"/>
    <cellStyle name="Vejica 2 7 4 2 8 4" xfId="13916"/>
    <cellStyle name="Vejica 2 7 4 2 9" xfId="6206"/>
    <cellStyle name="Vejica 2 7 4 2 9 2" xfId="10493"/>
    <cellStyle name="Vejica 2 7 4 2 9 2 2" xfId="16981"/>
    <cellStyle name="Vejica 2 7 4 2 9 3" xfId="14328"/>
    <cellStyle name="Vejica 2 7 4 3" xfId="2049"/>
    <cellStyle name="Vejica 2 7 4 4" xfId="2050"/>
    <cellStyle name="Vejica 2 7 4 4 2" xfId="4263"/>
    <cellStyle name="Vejica 2 7 4 5" xfId="2051"/>
    <cellStyle name="Vejica 2 7 4 5 2" xfId="4264"/>
    <cellStyle name="Vejica 2 7 4 5 2 2" xfId="6087"/>
    <cellStyle name="Vejica 2 7 4 5 2 2 2" xfId="6708"/>
    <cellStyle name="Vejica 2 7 4 5 2 2 2 2" xfId="10995"/>
    <cellStyle name="Vejica 2 7 4 5 2 2 2 2 2" xfId="17483"/>
    <cellStyle name="Vejica 2 7 4 5 2 2 2 3" xfId="14830"/>
    <cellStyle name="Vejica 2 7 4 5 2 2 3" xfId="10387"/>
    <cellStyle name="Vejica 2 7 4 5 2 2 3 2" xfId="16877"/>
    <cellStyle name="Vejica 2 7 4 5 2 2 4" xfId="14225"/>
    <cellStyle name="Vejica 2 7 4 5 2 3" xfId="5981"/>
    <cellStyle name="Vejica 2 7 4 5 2 3 2" xfId="10281"/>
    <cellStyle name="Vejica 2 7 4 5 2 3 2 2" xfId="16771"/>
    <cellStyle name="Vejica 2 7 4 5 2 3 3" xfId="14119"/>
    <cellStyle name="Vejica 2 7 4 5 2 4" xfId="6404"/>
    <cellStyle name="Vejica 2 7 4 5 2 4 2" xfId="10691"/>
    <cellStyle name="Vejica 2 7 4 5 2 4 2 2" xfId="17179"/>
    <cellStyle name="Vejica 2 7 4 5 2 4 3" xfId="14526"/>
    <cellStyle name="Vejica 2 7 4 5 2 5" xfId="7018"/>
    <cellStyle name="Vejica 2 7 4 5 2 5 2" xfId="11299"/>
    <cellStyle name="Vejica 2 7 4 5 2 5 2 2" xfId="17785"/>
    <cellStyle name="Vejica 2 7 4 5 2 5 3" xfId="15132"/>
    <cellStyle name="Vejica 2 7 4 5 2 6" xfId="7388"/>
    <cellStyle name="Vejica 2 7 4 5 2 6 2" xfId="11662"/>
    <cellStyle name="Vejica 2 7 4 5 2 6 2 2" xfId="18141"/>
    <cellStyle name="Vejica 2 7 4 5 2 6 3" xfId="15485"/>
    <cellStyle name="Vejica 2 7 4 5 2 7" xfId="9197"/>
    <cellStyle name="Vejica 2 7 4 5 2 7 2" xfId="16224"/>
    <cellStyle name="Vejica 2 7 4 5 2 8" xfId="13815"/>
    <cellStyle name="Vejica 2 7 4 5 3" xfId="5870"/>
    <cellStyle name="Vejica 2 7 4 5 3 2" xfId="6604"/>
    <cellStyle name="Vejica 2 7 4 5 3 2 2" xfId="10891"/>
    <cellStyle name="Vejica 2 7 4 5 3 2 2 2" xfId="17379"/>
    <cellStyle name="Vejica 2 7 4 5 3 2 3" xfId="14726"/>
    <cellStyle name="Vejica 2 7 4 5 3 3" xfId="10168"/>
    <cellStyle name="Vejica 2 7 4 5 3 3 2" xfId="16664"/>
    <cellStyle name="Vejica 2 7 4 5 3 4" xfId="14015"/>
    <cellStyle name="Vejica 2 7 4 5 4" xfId="6304"/>
    <cellStyle name="Vejica 2 7 4 5 4 2" xfId="10591"/>
    <cellStyle name="Vejica 2 7 4 5 4 2 2" xfId="17079"/>
    <cellStyle name="Vejica 2 7 4 5 4 3" xfId="14426"/>
    <cellStyle name="Vejica 2 7 4 5 5" xfId="6917"/>
    <cellStyle name="Vejica 2 7 4 5 5 2" xfId="11198"/>
    <cellStyle name="Vejica 2 7 4 5 5 2 2" xfId="17684"/>
    <cellStyle name="Vejica 2 7 4 5 5 3" xfId="15031"/>
    <cellStyle name="Vejica 2 7 4 5 6" xfId="7288"/>
    <cellStyle name="Vejica 2 7 4 5 6 2" xfId="11562"/>
    <cellStyle name="Vejica 2 7 4 5 6 2 2" xfId="18041"/>
    <cellStyle name="Vejica 2 7 4 5 6 3" xfId="15385"/>
    <cellStyle name="Vejica 2 7 4 5 7" xfId="8337"/>
    <cellStyle name="Vejica 2 7 4 5 7 2" xfId="15878"/>
    <cellStyle name="Vejica 2 7 4 5 8" xfId="12937"/>
    <cellStyle name="Vejica 2 7 4 5 8 2" xfId="18875"/>
    <cellStyle name="Vejica 2 7 4 5 9" xfId="13715"/>
    <cellStyle name="Vejica 2 7 4 6" xfId="4265"/>
    <cellStyle name="Vejica 2 7 4 6 2" xfId="4266"/>
    <cellStyle name="Vejica 2 7 4 7" xfId="4267"/>
    <cellStyle name="Vejica 2 7 4 8" xfId="4256"/>
    <cellStyle name="Vejica 2 7 4 9" xfId="5769"/>
    <cellStyle name="Vejica 2 7 4 9 2" xfId="6505"/>
    <cellStyle name="Vejica 2 7 4 9 2 2" xfId="10792"/>
    <cellStyle name="Vejica 2 7 4 9 2 2 2" xfId="17280"/>
    <cellStyle name="Vejica 2 7 4 9 2 3" xfId="14627"/>
    <cellStyle name="Vejica 2 7 4 9 3" xfId="10067"/>
    <cellStyle name="Vejica 2 7 4 9 3 2" xfId="16564"/>
    <cellStyle name="Vejica 2 7 4 9 4" xfId="13915"/>
    <cellStyle name="Vejica 2 7 5" xfId="666"/>
    <cellStyle name="Vejica 2 7 5 10" xfId="6820"/>
    <cellStyle name="Vejica 2 7 5 10 2" xfId="11101"/>
    <cellStyle name="Vejica 2 7 5 10 2 2" xfId="17587"/>
    <cellStyle name="Vejica 2 7 5 10 3" xfId="14934"/>
    <cellStyle name="Vejica 2 7 5 11" xfId="7191"/>
    <cellStyle name="Vejica 2 7 5 11 2" xfId="11465"/>
    <cellStyle name="Vejica 2 7 5 11 2 2" xfId="17944"/>
    <cellStyle name="Vejica 2 7 5 11 3" xfId="15288"/>
    <cellStyle name="Vejica 2 7 5 12" xfId="7885"/>
    <cellStyle name="Vejica 2 7 5 12 2" xfId="15655"/>
    <cellStyle name="Vejica 2 7 5 13" xfId="12693"/>
    <cellStyle name="Vejica 2 7 5 13 2" xfId="18632"/>
    <cellStyle name="Vejica 2 7 5 14" xfId="13611"/>
    <cellStyle name="Vejica 2 7 5 2" xfId="2052"/>
    <cellStyle name="Vejica 2 7 5 3" xfId="2053"/>
    <cellStyle name="Vejica 2 7 5 3 2" xfId="4269"/>
    <cellStyle name="Vejica 2 7 5 4" xfId="2054"/>
    <cellStyle name="Vejica 2 7 5 4 2" xfId="4270"/>
    <cellStyle name="Vejica 2 7 5 4 2 2" xfId="6088"/>
    <cellStyle name="Vejica 2 7 5 4 2 2 2" xfId="6709"/>
    <cellStyle name="Vejica 2 7 5 4 2 2 2 2" xfId="10996"/>
    <cellStyle name="Vejica 2 7 5 4 2 2 2 2 2" xfId="17484"/>
    <cellStyle name="Vejica 2 7 5 4 2 2 2 3" xfId="14831"/>
    <cellStyle name="Vejica 2 7 5 4 2 2 3" xfId="10388"/>
    <cellStyle name="Vejica 2 7 5 4 2 2 3 2" xfId="16878"/>
    <cellStyle name="Vejica 2 7 5 4 2 2 4" xfId="14226"/>
    <cellStyle name="Vejica 2 7 5 4 2 3" xfId="5982"/>
    <cellStyle name="Vejica 2 7 5 4 2 3 2" xfId="10282"/>
    <cellStyle name="Vejica 2 7 5 4 2 3 2 2" xfId="16772"/>
    <cellStyle name="Vejica 2 7 5 4 2 3 3" xfId="14120"/>
    <cellStyle name="Vejica 2 7 5 4 2 4" xfId="6405"/>
    <cellStyle name="Vejica 2 7 5 4 2 4 2" xfId="10692"/>
    <cellStyle name="Vejica 2 7 5 4 2 4 2 2" xfId="17180"/>
    <cellStyle name="Vejica 2 7 5 4 2 4 3" xfId="14527"/>
    <cellStyle name="Vejica 2 7 5 4 2 5" xfId="7019"/>
    <cellStyle name="Vejica 2 7 5 4 2 5 2" xfId="11300"/>
    <cellStyle name="Vejica 2 7 5 4 2 5 2 2" xfId="17786"/>
    <cellStyle name="Vejica 2 7 5 4 2 5 3" xfId="15133"/>
    <cellStyle name="Vejica 2 7 5 4 2 6" xfId="7389"/>
    <cellStyle name="Vejica 2 7 5 4 2 6 2" xfId="11663"/>
    <cellStyle name="Vejica 2 7 5 4 2 6 2 2" xfId="18142"/>
    <cellStyle name="Vejica 2 7 5 4 2 6 3" xfId="15486"/>
    <cellStyle name="Vejica 2 7 5 4 2 7" xfId="9203"/>
    <cellStyle name="Vejica 2 7 5 4 2 7 2" xfId="16225"/>
    <cellStyle name="Vejica 2 7 5 4 2 8" xfId="13816"/>
    <cellStyle name="Vejica 2 7 5 4 3" xfId="5871"/>
    <cellStyle name="Vejica 2 7 5 4 3 2" xfId="6605"/>
    <cellStyle name="Vejica 2 7 5 4 3 2 2" xfId="10892"/>
    <cellStyle name="Vejica 2 7 5 4 3 2 2 2" xfId="17380"/>
    <cellStyle name="Vejica 2 7 5 4 3 2 3" xfId="14727"/>
    <cellStyle name="Vejica 2 7 5 4 3 3" xfId="10169"/>
    <cellStyle name="Vejica 2 7 5 4 3 3 2" xfId="16665"/>
    <cellStyle name="Vejica 2 7 5 4 3 4" xfId="14016"/>
    <cellStyle name="Vejica 2 7 5 4 4" xfId="6305"/>
    <cellStyle name="Vejica 2 7 5 4 4 2" xfId="10592"/>
    <cellStyle name="Vejica 2 7 5 4 4 2 2" xfId="17080"/>
    <cellStyle name="Vejica 2 7 5 4 4 3" xfId="14427"/>
    <cellStyle name="Vejica 2 7 5 4 5" xfId="6918"/>
    <cellStyle name="Vejica 2 7 5 4 5 2" xfId="11199"/>
    <cellStyle name="Vejica 2 7 5 4 5 2 2" xfId="17685"/>
    <cellStyle name="Vejica 2 7 5 4 5 3" xfId="15032"/>
    <cellStyle name="Vejica 2 7 5 4 6" xfId="7289"/>
    <cellStyle name="Vejica 2 7 5 4 6 2" xfId="11563"/>
    <cellStyle name="Vejica 2 7 5 4 6 2 2" xfId="18042"/>
    <cellStyle name="Vejica 2 7 5 4 6 3" xfId="15386"/>
    <cellStyle name="Vejica 2 7 5 4 7" xfId="8340"/>
    <cellStyle name="Vejica 2 7 5 4 7 2" xfId="15879"/>
    <cellStyle name="Vejica 2 7 5 4 8" xfId="12938"/>
    <cellStyle name="Vejica 2 7 5 4 8 2" xfId="18876"/>
    <cellStyle name="Vejica 2 7 5 4 9" xfId="13716"/>
    <cellStyle name="Vejica 2 7 5 5" xfId="4271"/>
    <cellStyle name="Vejica 2 7 5 5 2" xfId="4272"/>
    <cellStyle name="Vejica 2 7 5 6" xfId="4273"/>
    <cellStyle name="Vejica 2 7 5 7" xfId="4268"/>
    <cellStyle name="Vejica 2 7 5 8" xfId="5771"/>
    <cellStyle name="Vejica 2 7 5 8 2" xfId="6507"/>
    <cellStyle name="Vejica 2 7 5 8 2 2" xfId="10794"/>
    <cellStyle name="Vejica 2 7 5 8 2 2 2" xfId="17282"/>
    <cellStyle name="Vejica 2 7 5 8 2 3" xfId="14629"/>
    <cellStyle name="Vejica 2 7 5 8 3" xfId="10069"/>
    <cellStyle name="Vejica 2 7 5 8 3 2" xfId="16566"/>
    <cellStyle name="Vejica 2 7 5 8 4" xfId="13917"/>
    <cellStyle name="Vejica 2 7 5 9" xfId="6207"/>
    <cellStyle name="Vejica 2 7 5 9 2" xfId="10494"/>
    <cellStyle name="Vejica 2 7 5 9 2 2" xfId="16982"/>
    <cellStyle name="Vejica 2 7 5 9 3" xfId="14329"/>
    <cellStyle name="Vejica 2 7 6" xfId="786"/>
    <cellStyle name="Vejica 2 7 6 2" xfId="4274"/>
    <cellStyle name="Vejica 2 7 7" xfId="2055"/>
    <cellStyle name="Vejica 2 7 7 2" xfId="4275"/>
    <cellStyle name="Vejica 2 7 8" xfId="2056"/>
    <cellStyle name="Vejica 2 7 8 2" xfId="4276"/>
    <cellStyle name="Vejica 2 7 8 2 2" xfId="6089"/>
    <cellStyle name="Vejica 2 7 8 2 2 2" xfId="6710"/>
    <cellStyle name="Vejica 2 7 8 2 2 2 2" xfId="10997"/>
    <cellStyle name="Vejica 2 7 8 2 2 2 2 2" xfId="17485"/>
    <cellStyle name="Vejica 2 7 8 2 2 2 3" xfId="14832"/>
    <cellStyle name="Vejica 2 7 8 2 2 3" xfId="10389"/>
    <cellStyle name="Vejica 2 7 8 2 2 3 2" xfId="16879"/>
    <cellStyle name="Vejica 2 7 8 2 2 4" xfId="14227"/>
    <cellStyle name="Vejica 2 7 8 2 3" xfId="5983"/>
    <cellStyle name="Vejica 2 7 8 2 3 2" xfId="10283"/>
    <cellStyle name="Vejica 2 7 8 2 3 2 2" xfId="16773"/>
    <cellStyle name="Vejica 2 7 8 2 3 3" xfId="14121"/>
    <cellStyle name="Vejica 2 7 8 2 4" xfId="6406"/>
    <cellStyle name="Vejica 2 7 8 2 4 2" xfId="10693"/>
    <cellStyle name="Vejica 2 7 8 2 4 2 2" xfId="17181"/>
    <cellStyle name="Vejica 2 7 8 2 4 3" xfId="14528"/>
    <cellStyle name="Vejica 2 7 8 2 5" xfId="7020"/>
    <cellStyle name="Vejica 2 7 8 2 5 2" xfId="11301"/>
    <cellStyle name="Vejica 2 7 8 2 5 2 2" xfId="17787"/>
    <cellStyle name="Vejica 2 7 8 2 5 3" xfId="15134"/>
    <cellStyle name="Vejica 2 7 8 2 6" xfId="7390"/>
    <cellStyle name="Vejica 2 7 8 2 6 2" xfId="11664"/>
    <cellStyle name="Vejica 2 7 8 2 6 2 2" xfId="18143"/>
    <cellStyle name="Vejica 2 7 8 2 6 3" xfId="15487"/>
    <cellStyle name="Vejica 2 7 8 2 7" xfId="9209"/>
    <cellStyle name="Vejica 2 7 8 2 7 2" xfId="16226"/>
    <cellStyle name="Vejica 2 7 8 2 8" xfId="13817"/>
    <cellStyle name="Vejica 2 7 8 3" xfId="5872"/>
    <cellStyle name="Vejica 2 7 8 3 2" xfId="6606"/>
    <cellStyle name="Vejica 2 7 8 3 2 2" xfId="10893"/>
    <cellStyle name="Vejica 2 7 8 3 2 2 2" xfId="17381"/>
    <cellStyle name="Vejica 2 7 8 3 2 3" xfId="14728"/>
    <cellStyle name="Vejica 2 7 8 3 3" xfId="10170"/>
    <cellStyle name="Vejica 2 7 8 3 3 2" xfId="16666"/>
    <cellStyle name="Vejica 2 7 8 3 4" xfId="14017"/>
    <cellStyle name="Vejica 2 7 8 4" xfId="6306"/>
    <cellStyle name="Vejica 2 7 8 4 2" xfId="10593"/>
    <cellStyle name="Vejica 2 7 8 4 2 2" xfId="17081"/>
    <cellStyle name="Vejica 2 7 8 4 3" xfId="14428"/>
    <cellStyle name="Vejica 2 7 8 5" xfId="6919"/>
    <cellStyle name="Vejica 2 7 8 5 2" xfId="11200"/>
    <cellStyle name="Vejica 2 7 8 5 2 2" xfId="17686"/>
    <cellStyle name="Vejica 2 7 8 5 3" xfId="15033"/>
    <cellStyle name="Vejica 2 7 8 6" xfId="7290"/>
    <cellStyle name="Vejica 2 7 8 6 2" xfId="11564"/>
    <cellStyle name="Vejica 2 7 8 6 2 2" xfId="18043"/>
    <cellStyle name="Vejica 2 7 8 6 3" xfId="15387"/>
    <cellStyle name="Vejica 2 7 8 7" xfId="8342"/>
    <cellStyle name="Vejica 2 7 8 7 2" xfId="15880"/>
    <cellStyle name="Vejica 2 7 8 8" xfId="12939"/>
    <cellStyle name="Vejica 2 7 8 8 2" xfId="18877"/>
    <cellStyle name="Vejica 2 7 8 9" xfId="13717"/>
    <cellStyle name="Vejica 2 7 9" xfId="4277"/>
    <cellStyle name="Vejica 2 7 9 2" xfId="4278"/>
    <cellStyle name="Vejica 2 8" xfId="667"/>
    <cellStyle name="Vejica 2 8 10" xfId="4280"/>
    <cellStyle name="Vejica 2 8 10 2" xfId="4281"/>
    <cellStyle name="Vejica 2 8 11" xfId="4282"/>
    <cellStyle name="Vejica 2 8 12" xfId="4279"/>
    <cellStyle name="Vejica 2 8 2" xfId="668"/>
    <cellStyle name="Vejica 2 8 2 2" xfId="669"/>
    <cellStyle name="Vejica 2 8 2 2 2" xfId="670"/>
    <cellStyle name="Vejica 2 8 2 2 2 2" xfId="2057"/>
    <cellStyle name="Vejica 2 8 2 2 2 3" xfId="2058"/>
    <cellStyle name="Vejica 2 8 2 2 2 3 2" xfId="4286"/>
    <cellStyle name="Vejica 2 8 2 2 2 4" xfId="2059"/>
    <cellStyle name="Vejica 2 8 2 2 2 4 2" xfId="4287"/>
    <cellStyle name="Vejica 2 8 2 2 2 5" xfId="4288"/>
    <cellStyle name="Vejica 2 8 2 2 2 5 2" xfId="4289"/>
    <cellStyle name="Vejica 2 8 2 2 2 6" xfId="4290"/>
    <cellStyle name="Vejica 2 8 2 2 2 7" xfId="4285"/>
    <cellStyle name="Vejica 2 8 2 2 3" xfId="2060"/>
    <cellStyle name="Vejica 2 8 2 2 4" xfId="2061"/>
    <cellStyle name="Vejica 2 8 2 2 4 2" xfId="4291"/>
    <cellStyle name="Vejica 2 8 2 2 5" xfId="2062"/>
    <cellStyle name="Vejica 2 8 2 2 5 2" xfId="4292"/>
    <cellStyle name="Vejica 2 8 2 2 6" xfId="4293"/>
    <cellStyle name="Vejica 2 8 2 2 6 2" xfId="4294"/>
    <cellStyle name="Vejica 2 8 2 2 7" xfId="4295"/>
    <cellStyle name="Vejica 2 8 2 2 8" xfId="4284"/>
    <cellStyle name="Vejica 2 8 2 3" xfId="671"/>
    <cellStyle name="Vejica 2 8 2 3 2" xfId="2063"/>
    <cellStyle name="Vejica 2 8 2 3 3" xfId="2064"/>
    <cellStyle name="Vejica 2 8 2 3 3 2" xfId="4297"/>
    <cellStyle name="Vejica 2 8 2 3 4" xfId="2065"/>
    <cellStyle name="Vejica 2 8 2 3 4 2" xfId="4298"/>
    <cellStyle name="Vejica 2 8 2 3 5" xfId="4299"/>
    <cellStyle name="Vejica 2 8 2 3 5 2" xfId="4300"/>
    <cellStyle name="Vejica 2 8 2 3 6" xfId="4301"/>
    <cellStyle name="Vejica 2 8 2 3 7" xfId="4296"/>
    <cellStyle name="Vejica 2 8 2 4" xfId="2066"/>
    <cellStyle name="Vejica 2 8 2 5" xfId="2067"/>
    <cellStyle name="Vejica 2 8 2 5 2" xfId="4302"/>
    <cellStyle name="Vejica 2 8 2 6" xfId="2068"/>
    <cellStyle name="Vejica 2 8 2 6 2" xfId="4303"/>
    <cellStyle name="Vejica 2 8 2 7" xfId="4304"/>
    <cellStyle name="Vejica 2 8 2 7 2" xfId="4305"/>
    <cellStyle name="Vejica 2 8 2 8" xfId="4306"/>
    <cellStyle name="Vejica 2 8 2 9" xfId="4283"/>
    <cellStyle name="Vejica 2 8 3" xfId="672"/>
    <cellStyle name="Vejica 2 8 3 2" xfId="673"/>
    <cellStyle name="Vejica 2 8 3 2 2" xfId="674"/>
    <cellStyle name="Vejica 2 8 3 2 2 2" xfId="2069"/>
    <cellStyle name="Vejica 2 8 3 2 2 3" xfId="2070"/>
    <cellStyle name="Vejica 2 8 3 2 2 3 2" xfId="4310"/>
    <cellStyle name="Vejica 2 8 3 2 2 4" xfId="2071"/>
    <cellStyle name="Vejica 2 8 3 2 2 4 2" xfId="4311"/>
    <cellStyle name="Vejica 2 8 3 2 2 5" xfId="4312"/>
    <cellStyle name="Vejica 2 8 3 2 2 5 2" xfId="4313"/>
    <cellStyle name="Vejica 2 8 3 2 2 6" xfId="4314"/>
    <cellStyle name="Vejica 2 8 3 2 2 7" xfId="4309"/>
    <cellStyle name="Vejica 2 8 3 2 3" xfId="2072"/>
    <cellStyle name="Vejica 2 8 3 2 4" xfId="2073"/>
    <cellStyle name="Vejica 2 8 3 2 4 2" xfId="4315"/>
    <cellStyle name="Vejica 2 8 3 2 5" xfId="2074"/>
    <cellStyle name="Vejica 2 8 3 2 5 2" xfId="4316"/>
    <cellStyle name="Vejica 2 8 3 2 6" xfId="4317"/>
    <cellStyle name="Vejica 2 8 3 2 6 2" xfId="4318"/>
    <cellStyle name="Vejica 2 8 3 2 7" xfId="4319"/>
    <cellStyle name="Vejica 2 8 3 2 8" xfId="4308"/>
    <cellStyle name="Vejica 2 8 3 3" xfId="675"/>
    <cellStyle name="Vejica 2 8 3 3 2" xfId="2075"/>
    <cellStyle name="Vejica 2 8 3 3 3" xfId="2076"/>
    <cellStyle name="Vejica 2 8 3 3 3 2" xfId="4321"/>
    <cellStyle name="Vejica 2 8 3 3 4" xfId="2077"/>
    <cellStyle name="Vejica 2 8 3 3 4 2" xfId="4322"/>
    <cellStyle name="Vejica 2 8 3 3 5" xfId="4323"/>
    <cellStyle name="Vejica 2 8 3 3 5 2" xfId="4324"/>
    <cellStyle name="Vejica 2 8 3 3 6" xfId="4325"/>
    <cellStyle name="Vejica 2 8 3 3 7" xfId="4320"/>
    <cellStyle name="Vejica 2 8 3 4" xfId="2078"/>
    <cellStyle name="Vejica 2 8 3 5" xfId="2079"/>
    <cellStyle name="Vejica 2 8 3 5 2" xfId="4326"/>
    <cellStyle name="Vejica 2 8 3 6" xfId="2080"/>
    <cellStyle name="Vejica 2 8 3 6 2" xfId="4327"/>
    <cellStyle name="Vejica 2 8 3 7" xfId="4328"/>
    <cellStyle name="Vejica 2 8 3 7 2" xfId="4329"/>
    <cellStyle name="Vejica 2 8 3 8" xfId="4330"/>
    <cellStyle name="Vejica 2 8 3 9" xfId="4307"/>
    <cellStyle name="Vejica 2 8 4" xfId="676"/>
    <cellStyle name="Vejica 2 8 4 2" xfId="677"/>
    <cellStyle name="Vejica 2 8 4 2 2" xfId="2081"/>
    <cellStyle name="Vejica 2 8 4 2 3" xfId="2082"/>
    <cellStyle name="Vejica 2 8 4 2 3 2" xfId="4333"/>
    <cellStyle name="Vejica 2 8 4 2 4" xfId="2083"/>
    <cellStyle name="Vejica 2 8 4 2 4 2" xfId="4334"/>
    <cellStyle name="Vejica 2 8 4 2 5" xfId="4335"/>
    <cellStyle name="Vejica 2 8 4 2 5 2" xfId="4336"/>
    <cellStyle name="Vejica 2 8 4 2 6" xfId="4337"/>
    <cellStyle name="Vejica 2 8 4 2 7" xfId="4332"/>
    <cellStyle name="Vejica 2 8 4 3" xfId="2084"/>
    <cellStyle name="Vejica 2 8 4 4" xfId="2085"/>
    <cellStyle name="Vejica 2 8 4 4 2" xfId="4338"/>
    <cellStyle name="Vejica 2 8 4 5" xfId="2086"/>
    <cellStyle name="Vejica 2 8 4 5 2" xfId="4339"/>
    <cellStyle name="Vejica 2 8 4 6" xfId="4340"/>
    <cellStyle name="Vejica 2 8 4 6 2" xfId="4341"/>
    <cellStyle name="Vejica 2 8 4 7" xfId="4342"/>
    <cellStyle name="Vejica 2 8 4 8" xfId="4331"/>
    <cellStyle name="Vejica 2 8 5" xfId="678"/>
    <cellStyle name="Vejica 2 8 5 10" xfId="5772"/>
    <cellStyle name="Vejica 2 8 5 10 2" xfId="6508"/>
    <cellStyle name="Vejica 2 8 5 10 2 2" xfId="10795"/>
    <cellStyle name="Vejica 2 8 5 10 2 2 2" xfId="17283"/>
    <cellStyle name="Vejica 2 8 5 10 2 3" xfId="14630"/>
    <cellStyle name="Vejica 2 8 5 10 3" xfId="10070"/>
    <cellStyle name="Vejica 2 8 5 10 3 2" xfId="16567"/>
    <cellStyle name="Vejica 2 8 5 10 4" xfId="13918"/>
    <cellStyle name="Vejica 2 8 5 11" xfId="6208"/>
    <cellStyle name="Vejica 2 8 5 11 2" xfId="10495"/>
    <cellStyle name="Vejica 2 8 5 11 2 2" xfId="16983"/>
    <cellStyle name="Vejica 2 8 5 11 3" xfId="14330"/>
    <cellStyle name="Vejica 2 8 5 12" xfId="6821"/>
    <cellStyle name="Vejica 2 8 5 12 2" xfId="11102"/>
    <cellStyle name="Vejica 2 8 5 12 2 2" xfId="17588"/>
    <cellStyle name="Vejica 2 8 5 12 3" xfId="14935"/>
    <cellStyle name="Vejica 2 8 5 13" xfId="7100"/>
    <cellStyle name="Vejica 2 8 5 13 2" xfId="11374"/>
    <cellStyle name="Vejica 2 8 5 13 2 2" xfId="17853"/>
    <cellStyle name="Vejica 2 8 5 13 3" xfId="15197"/>
    <cellStyle name="Vejica 2 8 5 14" xfId="7192"/>
    <cellStyle name="Vejica 2 8 5 14 2" xfId="11466"/>
    <cellStyle name="Vejica 2 8 5 14 2 2" xfId="17945"/>
    <cellStyle name="Vejica 2 8 5 14 3" xfId="15289"/>
    <cellStyle name="Vejica 2 8 5 15" xfId="7897"/>
    <cellStyle name="Vejica 2 8 5 15 2" xfId="15658"/>
    <cellStyle name="Vejica 2 8 5 16" xfId="12695"/>
    <cellStyle name="Vejica 2 8 5 16 2" xfId="18634"/>
    <cellStyle name="Vejica 2 8 5 17" xfId="13612"/>
    <cellStyle name="Vejica 2 8 5 2" xfId="679"/>
    <cellStyle name="Vejica 2 8 5 2 10" xfId="6822"/>
    <cellStyle name="Vejica 2 8 5 2 10 2" xfId="11103"/>
    <cellStyle name="Vejica 2 8 5 2 10 2 2" xfId="17589"/>
    <cellStyle name="Vejica 2 8 5 2 10 3" xfId="14936"/>
    <cellStyle name="Vejica 2 8 5 2 11" xfId="7193"/>
    <cellStyle name="Vejica 2 8 5 2 11 2" xfId="11467"/>
    <cellStyle name="Vejica 2 8 5 2 11 2 2" xfId="17946"/>
    <cellStyle name="Vejica 2 8 5 2 11 3" xfId="15290"/>
    <cellStyle name="Vejica 2 8 5 2 12" xfId="7898"/>
    <cellStyle name="Vejica 2 8 5 2 12 2" xfId="15659"/>
    <cellStyle name="Vejica 2 8 5 2 13" xfId="12696"/>
    <cellStyle name="Vejica 2 8 5 2 13 2" xfId="18635"/>
    <cellStyle name="Vejica 2 8 5 2 14" xfId="13613"/>
    <cellStyle name="Vejica 2 8 5 2 2" xfId="2087"/>
    <cellStyle name="Vejica 2 8 5 2 3" xfId="2088"/>
    <cellStyle name="Vejica 2 8 5 2 3 2" xfId="4345"/>
    <cellStyle name="Vejica 2 8 5 2 4" xfId="2089"/>
    <cellStyle name="Vejica 2 8 5 2 4 2" xfId="4346"/>
    <cellStyle name="Vejica 2 8 5 2 4 2 2" xfId="6090"/>
    <cellStyle name="Vejica 2 8 5 2 4 2 2 2" xfId="6711"/>
    <cellStyle name="Vejica 2 8 5 2 4 2 2 2 2" xfId="10998"/>
    <cellStyle name="Vejica 2 8 5 2 4 2 2 2 2 2" xfId="17486"/>
    <cellStyle name="Vejica 2 8 5 2 4 2 2 2 3" xfId="14833"/>
    <cellStyle name="Vejica 2 8 5 2 4 2 2 3" xfId="10390"/>
    <cellStyle name="Vejica 2 8 5 2 4 2 2 3 2" xfId="16880"/>
    <cellStyle name="Vejica 2 8 5 2 4 2 2 4" xfId="14228"/>
    <cellStyle name="Vejica 2 8 5 2 4 2 3" xfId="5984"/>
    <cellStyle name="Vejica 2 8 5 2 4 2 3 2" xfId="10284"/>
    <cellStyle name="Vejica 2 8 5 2 4 2 3 2 2" xfId="16774"/>
    <cellStyle name="Vejica 2 8 5 2 4 2 3 3" xfId="14122"/>
    <cellStyle name="Vejica 2 8 5 2 4 2 4" xfId="6407"/>
    <cellStyle name="Vejica 2 8 5 2 4 2 4 2" xfId="10694"/>
    <cellStyle name="Vejica 2 8 5 2 4 2 4 2 2" xfId="17182"/>
    <cellStyle name="Vejica 2 8 5 2 4 2 4 3" xfId="14529"/>
    <cellStyle name="Vejica 2 8 5 2 4 2 5" xfId="7021"/>
    <cellStyle name="Vejica 2 8 5 2 4 2 5 2" xfId="11302"/>
    <cellStyle name="Vejica 2 8 5 2 4 2 5 2 2" xfId="17788"/>
    <cellStyle name="Vejica 2 8 5 2 4 2 5 3" xfId="15135"/>
    <cellStyle name="Vejica 2 8 5 2 4 2 6" xfId="7391"/>
    <cellStyle name="Vejica 2 8 5 2 4 2 6 2" xfId="11665"/>
    <cellStyle name="Vejica 2 8 5 2 4 2 6 2 2" xfId="18144"/>
    <cellStyle name="Vejica 2 8 5 2 4 2 6 3" xfId="15488"/>
    <cellStyle name="Vejica 2 8 5 2 4 2 7" xfId="9279"/>
    <cellStyle name="Vejica 2 8 5 2 4 2 7 2" xfId="16238"/>
    <cellStyle name="Vejica 2 8 5 2 4 2 8" xfId="13818"/>
    <cellStyle name="Vejica 2 8 5 2 4 3" xfId="5873"/>
    <cellStyle name="Vejica 2 8 5 2 4 3 2" xfId="6607"/>
    <cellStyle name="Vejica 2 8 5 2 4 3 2 2" xfId="10894"/>
    <cellStyle name="Vejica 2 8 5 2 4 3 2 2 2" xfId="17382"/>
    <cellStyle name="Vejica 2 8 5 2 4 3 2 3" xfId="14729"/>
    <cellStyle name="Vejica 2 8 5 2 4 3 3" xfId="10171"/>
    <cellStyle name="Vejica 2 8 5 2 4 3 3 2" xfId="16667"/>
    <cellStyle name="Vejica 2 8 5 2 4 3 4" xfId="14018"/>
    <cellStyle name="Vejica 2 8 5 2 4 4" xfId="6307"/>
    <cellStyle name="Vejica 2 8 5 2 4 4 2" xfId="10594"/>
    <cellStyle name="Vejica 2 8 5 2 4 4 2 2" xfId="17082"/>
    <cellStyle name="Vejica 2 8 5 2 4 4 3" xfId="14429"/>
    <cellStyle name="Vejica 2 8 5 2 4 5" xfId="6920"/>
    <cellStyle name="Vejica 2 8 5 2 4 5 2" xfId="11201"/>
    <cellStyle name="Vejica 2 8 5 2 4 5 2 2" xfId="17687"/>
    <cellStyle name="Vejica 2 8 5 2 4 5 3" xfId="15034"/>
    <cellStyle name="Vejica 2 8 5 2 4 6" xfId="7291"/>
    <cellStyle name="Vejica 2 8 5 2 4 6 2" xfId="11565"/>
    <cellStyle name="Vejica 2 8 5 2 4 6 2 2" xfId="18044"/>
    <cellStyle name="Vejica 2 8 5 2 4 6 3" xfId="15388"/>
    <cellStyle name="Vejica 2 8 5 2 4 7" xfId="8375"/>
    <cellStyle name="Vejica 2 8 5 2 4 7 2" xfId="15890"/>
    <cellStyle name="Vejica 2 8 5 2 4 8" xfId="12948"/>
    <cellStyle name="Vejica 2 8 5 2 4 8 2" xfId="18886"/>
    <cellStyle name="Vejica 2 8 5 2 4 9" xfId="13718"/>
    <cellStyle name="Vejica 2 8 5 2 5" xfId="4347"/>
    <cellStyle name="Vejica 2 8 5 2 5 2" xfId="4348"/>
    <cellStyle name="Vejica 2 8 5 2 6" xfId="4349"/>
    <cellStyle name="Vejica 2 8 5 2 7" xfId="4344"/>
    <cellStyle name="Vejica 2 8 5 2 8" xfId="5773"/>
    <cellStyle name="Vejica 2 8 5 2 8 2" xfId="6509"/>
    <cellStyle name="Vejica 2 8 5 2 8 2 2" xfId="10796"/>
    <cellStyle name="Vejica 2 8 5 2 8 2 2 2" xfId="17284"/>
    <cellStyle name="Vejica 2 8 5 2 8 2 3" xfId="14631"/>
    <cellStyle name="Vejica 2 8 5 2 8 3" xfId="10071"/>
    <cellStyle name="Vejica 2 8 5 2 8 3 2" xfId="16568"/>
    <cellStyle name="Vejica 2 8 5 2 8 4" xfId="13919"/>
    <cellStyle name="Vejica 2 8 5 2 9" xfId="6209"/>
    <cellStyle name="Vejica 2 8 5 2 9 2" xfId="10496"/>
    <cellStyle name="Vejica 2 8 5 2 9 2 2" xfId="16984"/>
    <cellStyle name="Vejica 2 8 5 2 9 3" xfId="14331"/>
    <cellStyle name="Vejica 2 8 5 3" xfId="2090"/>
    <cellStyle name="Vejica 2 8 5 4" xfId="2091"/>
    <cellStyle name="Vejica 2 8 5 4 2" xfId="4350"/>
    <cellStyle name="Vejica 2 8 5 5" xfId="2092"/>
    <cellStyle name="Vejica 2 8 5 5 2" xfId="4351"/>
    <cellStyle name="Vejica 2 8 5 5 2 2" xfId="6091"/>
    <cellStyle name="Vejica 2 8 5 5 2 2 2" xfId="6712"/>
    <cellStyle name="Vejica 2 8 5 5 2 2 2 2" xfId="10999"/>
    <cellStyle name="Vejica 2 8 5 5 2 2 2 2 2" xfId="17487"/>
    <cellStyle name="Vejica 2 8 5 5 2 2 2 3" xfId="14834"/>
    <cellStyle name="Vejica 2 8 5 5 2 2 3" xfId="10391"/>
    <cellStyle name="Vejica 2 8 5 5 2 2 3 2" xfId="16881"/>
    <cellStyle name="Vejica 2 8 5 5 2 2 4" xfId="14229"/>
    <cellStyle name="Vejica 2 8 5 5 2 3" xfId="5985"/>
    <cellStyle name="Vejica 2 8 5 5 2 3 2" xfId="10285"/>
    <cellStyle name="Vejica 2 8 5 5 2 3 2 2" xfId="16775"/>
    <cellStyle name="Vejica 2 8 5 5 2 3 3" xfId="14123"/>
    <cellStyle name="Vejica 2 8 5 5 2 4" xfId="6408"/>
    <cellStyle name="Vejica 2 8 5 5 2 4 2" xfId="10695"/>
    <cellStyle name="Vejica 2 8 5 5 2 4 2 2" xfId="17183"/>
    <cellStyle name="Vejica 2 8 5 5 2 4 3" xfId="14530"/>
    <cellStyle name="Vejica 2 8 5 5 2 5" xfId="7022"/>
    <cellStyle name="Vejica 2 8 5 5 2 5 2" xfId="11303"/>
    <cellStyle name="Vejica 2 8 5 5 2 5 2 2" xfId="17789"/>
    <cellStyle name="Vejica 2 8 5 5 2 5 3" xfId="15136"/>
    <cellStyle name="Vejica 2 8 5 5 2 6" xfId="7392"/>
    <cellStyle name="Vejica 2 8 5 5 2 6 2" xfId="11666"/>
    <cellStyle name="Vejica 2 8 5 5 2 6 2 2" xfId="18145"/>
    <cellStyle name="Vejica 2 8 5 5 2 6 3" xfId="15489"/>
    <cellStyle name="Vejica 2 8 5 5 2 7" xfId="9284"/>
    <cellStyle name="Vejica 2 8 5 5 2 7 2" xfId="16239"/>
    <cellStyle name="Vejica 2 8 5 5 2 8" xfId="13819"/>
    <cellStyle name="Vejica 2 8 5 5 3" xfId="5874"/>
    <cellStyle name="Vejica 2 8 5 5 3 2" xfId="6608"/>
    <cellStyle name="Vejica 2 8 5 5 3 2 2" xfId="10895"/>
    <cellStyle name="Vejica 2 8 5 5 3 2 2 2" xfId="17383"/>
    <cellStyle name="Vejica 2 8 5 5 3 2 3" xfId="14730"/>
    <cellStyle name="Vejica 2 8 5 5 3 3" xfId="10172"/>
    <cellStyle name="Vejica 2 8 5 5 3 3 2" xfId="16668"/>
    <cellStyle name="Vejica 2 8 5 5 3 4" xfId="14019"/>
    <cellStyle name="Vejica 2 8 5 5 4" xfId="6308"/>
    <cellStyle name="Vejica 2 8 5 5 4 2" xfId="10595"/>
    <cellStyle name="Vejica 2 8 5 5 4 2 2" xfId="17083"/>
    <cellStyle name="Vejica 2 8 5 5 4 3" xfId="14430"/>
    <cellStyle name="Vejica 2 8 5 5 5" xfId="6921"/>
    <cellStyle name="Vejica 2 8 5 5 5 2" xfId="11202"/>
    <cellStyle name="Vejica 2 8 5 5 5 2 2" xfId="17688"/>
    <cellStyle name="Vejica 2 8 5 5 5 3" xfId="15035"/>
    <cellStyle name="Vejica 2 8 5 5 6" xfId="7292"/>
    <cellStyle name="Vejica 2 8 5 5 6 2" xfId="11566"/>
    <cellStyle name="Vejica 2 8 5 5 6 2 2" xfId="18045"/>
    <cellStyle name="Vejica 2 8 5 5 6 3" xfId="15389"/>
    <cellStyle name="Vejica 2 8 5 5 7" xfId="8378"/>
    <cellStyle name="Vejica 2 8 5 5 7 2" xfId="15892"/>
    <cellStyle name="Vejica 2 8 5 5 8" xfId="12950"/>
    <cellStyle name="Vejica 2 8 5 5 8 2" xfId="18888"/>
    <cellStyle name="Vejica 2 8 5 5 9" xfId="13719"/>
    <cellStyle name="Vejica 2 8 5 6" xfId="4352"/>
    <cellStyle name="Vejica 2 8 5 6 2" xfId="4353"/>
    <cellStyle name="Vejica 2 8 5 7" xfId="4354"/>
    <cellStyle name="Vejica 2 8 5 8" xfId="4343"/>
    <cellStyle name="Vejica 2 8 5 9" xfId="5207"/>
    <cellStyle name="Vejica 2 8 6" xfId="680"/>
    <cellStyle name="Vejica 2 8 6 2" xfId="2093"/>
    <cellStyle name="Vejica 2 8 6 3" xfId="2094"/>
    <cellStyle name="Vejica 2 8 6 3 2" xfId="4356"/>
    <cellStyle name="Vejica 2 8 6 4" xfId="2095"/>
    <cellStyle name="Vejica 2 8 6 4 2" xfId="4357"/>
    <cellStyle name="Vejica 2 8 6 5" xfId="4358"/>
    <cellStyle name="Vejica 2 8 6 5 2" xfId="4359"/>
    <cellStyle name="Vejica 2 8 6 6" xfId="4360"/>
    <cellStyle name="Vejica 2 8 6 7" xfId="4355"/>
    <cellStyle name="Vejica 2 8 7" xfId="2096"/>
    <cellStyle name="Vejica 2 8 8" xfId="2097"/>
    <cellStyle name="Vejica 2 8 8 2" xfId="4361"/>
    <cellStyle name="Vejica 2 8 9" xfId="2098"/>
    <cellStyle name="Vejica 2 8 9 2" xfId="4362"/>
    <cellStyle name="Vejica 2 9" xfId="681"/>
    <cellStyle name="Vejica 2 9 10" xfId="4364"/>
    <cellStyle name="Vejica 2 9 11" xfId="4363"/>
    <cellStyle name="Vejica 2 9 12" xfId="7101"/>
    <cellStyle name="Vejica 2 9 12 2" xfId="11375"/>
    <cellStyle name="Vejica 2 9 12 2 2" xfId="17854"/>
    <cellStyle name="Vejica 2 9 12 3" xfId="15198"/>
    <cellStyle name="Vejica 2 9 2" xfId="682"/>
    <cellStyle name="Vejica 2 9 2 2" xfId="683"/>
    <cellStyle name="Vejica 2 9 2 2 2" xfId="2099"/>
    <cellStyle name="Vejica 2 9 2 2 3" xfId="2100"/>
    <cellStyle name="Vejica 2 9 2 2 3 2" xfId="4367"/>
    <cellStyle name="Vejica 2 9 2 2 4" xfId="2101"/>
    <cellStyle name="Vejica 2 9 2 2 4 2" xfId="4368"/>
    <cellStyle name="Vejica 2 9 2 2 5" xfId="4369"/>
    <cellStyle name="Vejica 2 9 2 2 5 2" xfId="4370"/>
    <cellStyle name="Vejica 2 9 2 2 6" xfId="4371"/>
    <cellStyle name="Vejica 2 9 2 2 7" xfId="4366"/>
    <cellStyle name="Vejica 2 9 2 3" xfId="2102"/>
    <cellStyle name="Vejica 2 9 2 4" xfId="2103"/>
    <cellStyle name="Vejica 2 9 2 4 2" xfId="4372"/>
    <cellStyle name="Vejica 2 9 2 5" xfId="2104"/>
    <cellStyle name="Vejica 2 9 2 5 2" xfId="4373"/>
    <cellStyle name="Vejica 2 9 2 6" xfId="4374"/>
    <cellStyle name="Vejica 2 9 2 6 2" xfId="4375"/>
    <cellStyle name="Vejica 2 9 2 7" xfId="4376"/>
    <cellStyle name="Vejica 2 9 2 8" xfId="4365"/>
    <cellStyle name="Vejica 2 9 2 9" xfId="5208"/>
    <cellStyle name="Vejica 2 9 2 9 2" xfId="6097"/>
    <cellStyle name="Vejica 2 9 2 9 2 2" xfId="6718"/>
    <cellStyle name="Vejica 2 9 2 9 2 2 2" xfId="11005"/>
    <cellStyle name="Vejica 2 9 2 9 2 2 2 2" xfId="17493"/>
    <cellStyle name="Vejica 2 9 2 9 2 2 3" xfId="14840"/>
    <cellStyle name="Vejica 2 9 2 9 2 3" xfId="10397"/>
    <cellStyle name="Vejica 2 9 2 9 2 3 2" xfId="16887"/>
    <cellStyle name="Vejica 2 9 2 9 2 4" xfId="14235"/>
    <cellStyle name="Vejica 2 9 2 9 3" xfId="5991"/>
    <cellStyle name="Vejica 2 9 2 9 3 2" xfId="10291"/>
    <cellStyle name="Vejica 2 9 2 9 3 2 2" xfId="16781"/>
    <cellStyle name="Vejica 2 9 2 9 3 3" xfId="14129"/>
    <cellStyle name="Vejica 2 9 2 9 4" xfId="6414"/>
    <cellStyle name="Vejica 2 9 2 9 4 2" xfId="10701"/>
    <cellStyle name="Vejica 2 9 2 9 4 2 2" xfId="17189"/>
    <cellStyle name="Vejica 2 9 2 9 4 3" xfId="14536"/>
    <cellStyle name="Vejica 2 9 2 9 5" xfId="7028"/>
    <cellStyle name="Vejica 2 9 2 9 5 2" xfId="11309"/>
    <cellStyle name="Vejica 2 9 2 9 5 2 2" xfId="17795"/>
    <cellStyle name="Vejica 2 9 2 9 5 3" xfId="15142"/>
    <cellStyle name="Vejica 2 9 2 9 6" xfId="7398"/>
    <cellStyle name="Vejica 2 9 2 9 6 2" xfId="11672"/>
    <cellStyle name="Vejica 2 9 2 9 6 2 2" xfId="18151"/>
    <cellStyle name="Vejica 2 9 2 9 6 3" xfId="15495"/>
    <cellStyle name="Vejica 2 9 2 9 7" xfId="9749"/>
    <cellStyle name="Vejica 2 9 2 9 7 2" xfId="16393"/>
    <cellStyle name="Vejica 2 9 2 9 8" xfId="13825"/>
    <cellStyle name="Vejica 2 9 3" xfId="684"/>
    <cellStyle name="Vejica 2 9 3 10" xfId="6210"/>
    <cellStyle name="Vejica 2 9 3 10 2" xfId="10497"/>
    <cellStyle name="Vejica 2 9 3 10 2 2" xfId="16985"/>
    <cellStyle name="Vejica 2 9 3 10 3" xfId="14332"/>
    <cellStyle name="Vejica 2 9 3 11" xfId="6823"/>
    <cellStyle name="Vejica 2 9 3 11 2" xfId="11104"/>
    <cellStyle name="Vejica 2 9 3 11 2 2" xfId="17590"/>
    <cellStyle name="Vejica 2 9 3 11 3" xfId="14937"/>
    <cellStyle name="Vejica 2 9 3 12" xfId="7102"/>
    <cellStyle name="Vejica 2 9 3 12 2" xfId="11376"/>
    <cellStyle name="Vejica 2 9 3 12 2 2" xfId="17855"/>
    <cellStyle name="Vejica 2 9 3 12 3" xfId="15199"/>
    <cellStyle name="Vejica 2 9 3 13" xfId="7194"/>
    <cellStyle name="Vejica 2 9 3 13 2" xfId="11468"/>
    <cellStyle name="Vejica 2 9 3 13 2 2" xfId="17947"/>
    <cellStyle name="Vejica 2 9 3 13 3" xfId="15291"/>
    <cellStyle name="Vejica 2 9 3 14" xfId="7903"/>
    <cellStyle name="Vejica 2 9 3 14 2" xfId="15661"/>
    <cellStyle name="Vejica 2 9 3 15" xfId="12697"/>
    <cellStyle name="Vejica 2 9 3 15 2" xfId="18636"/>
    <cellStyle name="Vejica 2 9 3 16" xfId="13614"/>
    <cellStyle name="Vejica 2 9 3 2" xfId="685"/>
    <cellStyle name="Vejica 2 9 3 2 10" xfId="6824"/>
    <cellStyle name="Vejica 2 9 3 2 10 2" xfId="11105"/>
    <cellStyle name="Vejica 2 9 3 2 10 2 2" xfId="17591"/>
    <cellStyle name="Vejica 2 9 3 2 10 3" xfId="14938"/>
    <cellStyle name="Vejica 2 9 3 2 11" xfId="7195"/>
    <cellStyle name="Vejica 2 9 3 2 11 2" xfId="11469"/>
    <cellStyle name="Vejica 2 9 3 2 11 2 2" xfId="17948"/>
    <cellStyle name="Vejica 2 9 3 2 11 3" xfId="15292"/>
    <cellStyle name="Vejica 2 9 3 2 12" xfId="7904"/>
    <cellStyle name="Vejica 2 9 3 2 12 2" xfId="15662"/>
    <cellStyle name="Vejica 2 9 3 2 13" xfId="12698"/>
    <cellStyle name="Vejica 2 9 3 2 13 2" xfId="18637"/>
    <cellStyle name="Vejica 2 9 3 2 14" xfId="13615"/>
    <cellStyle name="Vejica 2 9 3 2 2" xfId="2105"/>
    <cellStyle name="Vejica 2 9 3 2 3" xfId="2106"/>
    <cellStyle name="Vejica 2 9 3 2 3 2" xfId="4379"/>
    <cellStyle name="Vejica 2 9 3 2 4" xfId="2107"/>
    <cellStyle name="Vejica 2 9 3 2 4 2" xfId="4380"/>
    <cellStyle name="Vejica 2 9 3 2 4 2 2" xfId="6092"/>
    <cellStyle name="Vejica 2 9 3 2 4 2 2 2" xfId="6713"/>
    <cellStyle name="Vejica 2 9 3 2 4 2 2 2 2" xfId="11000"/>
    <cellStyle name="Vejica 2 9 3 2 4 2 2 2 2 2" xfId="17488"/>
    <cellStyle name="Vejica 2 9 3 2 4 2 2 2 3" xfId="14835"/>
    <cellStyle name="Vejica 2 9 3 2 4 2 2 3" xfId="10392"/>
    <cellStyle name="Vejica 2 9 3 2 4 2 2 3 2" xfId="16882"/>
    <cellStyle name="Vejica 2 9 3 2 4 2 2 4" xfId="14230"/>
    <cellStyle name="Vejica 2 9 3 2 4 2 3" xfId="5986"/>
    <cellStyle name="Vejica 2 9 3 2 4 2 3 2" xfId="10286"/>
    <cellStyle name="Vejica 2 9 3 2 4 2 3 2 2" xfId="16776"/>
    <cellStyle name="Vejica 2 9 3 2 4 2 3 3" xfId="14124"/>
    <cellStyle name="Vejica 2 9 3 2 4 2 4" xfId="6409"/>
    <cellStyle name="Vejica 2 9 3 2 4 2 4 2" xfId="10696"/>
    <cellStyle name="Vejica 2 9 3 2 4 2 4 2 2" xfId="17184"/>
    <cellStyle name="Vejica 2 9 3 2 4 2 4 3" xfId="14531"/>
    <cellStyle name="Vejica 2 9 3 2 4 2 5" xfId="7023"/>
    <cellStyle name="Vejica 2 9 3 2 4 2 5 2" xfId="11304"/>
    <cellStyle name="Vejica 2 9 3 2 4 2 5 2 2" xfId="17790"/>
    <cellStyle name="Vejica 2 9 3 2 4 2 5 3" xfId="15137"/>
    <cellStyle name="Vejica 2 9 3 2 4 2 6" xfId="7393"/>
    <cellStyle name="Vejica 2 9 3 2 4 2 6 2" xfId="11667"/>
    <cellStyle name="Vejica 2 9 3 2 4 2 6 2 2" xfId="18146"/>
    <cellStyle name="Vejica 2 9 3 2 4 2 6 3" xfId="15490"/>
    <cellStyle name="Vejica 2 9 3 2 4 2 7" xfId="9313"/>
    <cellStyle name="Vejica 2 9 3 2 4 2 7 2" xfId="16243"/>
    <cellStyle name="Vejica 2 9 3 2 4 2 8" xfId="13820"/>
    <cellStyle name="Vejica 2 9 3 2 4 3" xfId="5875"/>
    <cellStyle name="Vejica 2 9 3 2 4 3 2" xfId="6609"/>
    <cellStyle name="Vejica 2 9 3 2 4 3 2 2" xfId="10896"/>
    <cellStyle name="Vejica 2 9 3 2 4 3 2 2 2" xfId="17384"/>
    <cellStyle name="Vejica 2 9 3 2 4 3 2 3" xfId="14731"/>
    <cellStyle name="Vejica 2 9 3 2 4 3 3" xfId="10173"/>
    <cellStyle name="Vejica 2 9 3 2 4 3 3 2" xfId="16669"/>
    <cellStyle name="Vejica 2 9 3 2 4 3 4" xfId="14020"/>
    <cellStyle name="Vejica 2 9 3 2 4 4" xfId="6309"/>
    <cellStyle name="Vejica 2 9 3 2 4 4 2" xfId="10596"/>
    <cellStyle name="Vejica 2 9 3 2 4 4 2 2" xfId="17084"/>
    <cellStyle name="Vejica 2 9 3 2 4 4 3" xfId="14431"/>
    <cellStyle name="Vejica 2 9 3 2 4 5" xfId="6922"/>
    <cellStyle name="Vejica 2 9 3 2 4 5 2" xfId="11203"/>
    <cellStyle name="Vejica 2 9 3 2 4 5 2 2" xfId="17689"/>
    <cellStyle name="Vejica 2 9 3 2 4 5 3" xfId="15036"/>
    <cellStyle name="Vejica 2 9 3 2 4 6" xfId="7293"/>
    <cellStyle name="Vejica 2 9 3 2 4 6 2" xfId="11567"/>
    <cellStyle name="Vejica 2 9 3 2 4 6 2 2" xfId="18046"/>
    <cellStyle name="Vejica 2 9 3 2 4 6 3" xfId="15390"/>
    <cellStyle name="Vejica 2 9 3 2 4 7" xfId="8393"/>
    <cellStyle name="Vejica 2 9 3 2 4 7 2" xfId="15894"/>
    <cellStyle name="Vejica 2 9 3 2 4 8" xfId="12954"/>
    <cellStyle name="Vejica 2 9 3 2 4 8 2" xfId="18892"/>
    <cellStyle name="Vejica 2 9 3 2 4 9" xfId="13720"/>
    <cellStyle name="Vejica 2 9 3 2 5" xfId="4381"/>
    <cellStyle name="Vejica 2 9 3 2 5 2" xfId="4382"/>
    <cellStyle name="Vejica 2 9 3 2 6" xfId="4383"/>
    <cellStyle name="Vejica 2 9 3 2 7" xfId="4378"/>
    <cellStyle name="Vejica 2 9 3 2 8" xfId="5775"/>
    <cellStyle name="Vejica 2 9 3 2 8 2" xfId="6511"/>
    <cellStyle name="Vejica 2 9 3 2 8 2 2" xfId="10798"/>
    <cellStyle name="Vejica 2 9 3 2 8 2 2 2" xfId="17286"/>
    <cellStyle name="Vejica 2 9 3 2 8 2 3" xfId="14633"/>
    <cellStyle name="Vejica 2 9 3 2 8 3" xfId="10073"/>
    <cellStyle name="Vejica 2 9 3 2 8 3 2" xfId="16570"/>
    <cellStyle name="Vejica 2 9 3 2 8 4" xfId="13921"/>
    <cellStyle name="Vejica 2 9 3 2 9" xfId="6211"/>
    <cellStyle name="Vejica 2 9 3 2 9 2" xfId="10498"/>
    <cellStyle name="Vejica 2 9 3 2 9 2 2" xfId="16986"/>
    <cellStyle name="Vejica 2 9 3 2 9 3" xfId="14333"/>
    <cellStyle name="Vejica 2 9 3 3" xfId="2108"/>
    <cellStyle name="Vejica 2 9 3 4" xfId="2109"/>
    <cellStyle name="Vejica 2 9 3 4 2" xfId="4384"/>
    <cellStyle name="Vejica 2 9 3 5" xfId="2110"/>
    <cellStyle name="Vejica 2 9 3 5 2" xfId="4385"/>
    <cellStyle name="Vejica 2 9 3 5 2 2" xfId="6093"/>
    <cellStyle name="Vejica 2 9 3 5 2 2 2" xfId="6714"/>
    <cellStyle name="Vejica 2 9 3 5 2 2 2 2" xfId="11001"/>
    <cellStyle name="Vejica 2 9 3 5 2 2 2 2 2" xfId="17489"/>
    <cellStyle name="Vejica 2 9 3 5 2 2 2 3" xfId="14836"/>
    <cellStyle name="Vejica 2 9 3 5 2 2 3" xfId="10393"/>
    <cellStyle name="Vejica 2 9 3 5 2 2 3 2" xfId="16883"/>
    <cellStyle name="Vejica 2 9 3 5 2 2 4" xfId="14231"/>
    <cellStyle name="Vejica 2 9 3 5 2 3" xfId="5987"/>
    <cellStyle name="Vejica 2 9 3 5 2 3 2" xfId="10287"/>
    <cellStyle name="Vejica 2 9 3 5 2 3 2 2" xfId="16777"/>
    <cellStyle name="Vejica 2 9 3 5 2 3 3" xfId="14125"/>
    <cellStyle name="Vejica 2 9 3 5 2 4" xfId="6410"/>
    <cellStyle name="Vejica 2 9 3 5 2 4 2" xfId="10697"/>
    <cellStyle name="Vejica 2 9 3 5 2 4 2 2" xfId="17185"/>
    <cellStyle name="Vejica 2 9 3 5 2 4 3" xfId="14532"/>
    <cellStyle name="Vejica 2 9 3 5 2 5" xfId="7024"/>
    <cellStyle name="Vejica 2 9 3 5 2 5 2" xfId="11305"/>
    <cellStyle name="Vejica 2 9 3 5 2 5 2 2" xfId="17791"/>
    <cellStyle name="Vejica 2 9 3 5 2 5 3" xfId="15138"/>
    <cellStyle name="Vejica 2 9 3 5 2 6" xfId="7394"/>
    <cellStyle name="Vejica 2 9 3 5 2 6 2" xfId="11668"/>
    <cellStyle name="Vejica 2 9 3 5 2 6 2 2" xfId="18147"/>
    <cellStyle name="Vejica 2 9 3 5 2 6 3" xfId="15491"/>
    <cellStyle name="Vejica 2 9 3 5 2 7" xfId="9318"/>
    <cellStyle name="Vejica 2 9 3 5 2 7 2" xfId="16244"/>
    <cellStyle name="Vejica 2 9 3 5 2 8" xfId="13821"/>
    <cellStyle name="Vejica 2 9 3 5 3" xfId="5876"/>
    <cellStyle name="Vejica 2 9 3 5 3 2" xfId="6610"/>
    <cellStyle name="Vejica 2 9 3 5 3 2 2" xfId="10897"/>
    <cellStyle name="Vejica 2 9 3 5 3 2 2 2" xfId="17385"/>
    <cellStyle name="Vejica 2 9 3 5 3 2 3" xfId="14732"/>
    <cellStyle name="Vejica 2 9 3 5 3 3" xfId="10174"/>
    <cellStyle name="Vejica 2 9 3 5 3 3 2" xfId="16670"/>
    <cellStyle name="Vejica 2 9 3 5 3 4" xfId="14021"/>
    <cellStyle name="Vejica 2 9 3 5 4" xfId="6310"/>
    <cellStyle name="Vejica 2 9 3 5 4 2" xfId="10597"/>
    <cellStyle name="Vejica 2 9 3 5 4 2 2" xfId="17085"/>
    <cellStyle name="Vejica 2 9 3 5 4 3" xfId="14432"/>
    <cellStyle name="Vejica 2 9 3 5 5" xfId="6923"/>
    <cellStyle name="Vejica 2 9 3 5 5 2" xfId="11204"/>
    <cellStyle name="Vejica 2 9 3 5 5 2 2" xfId="17690"/>
    <cellStyle name="Vejica 2 9 3 5 5 3" xfId="15037"/>
    <cellStyle name="Vejica 2 9 3 5 6" xfId="7294"/>
    <cellStyle name="Vejica 2 9 3 5 6 2" xfId="11568"/>
    <cellStyle name="Vejica 2 9 3 5 6 2 2" xfId="18047"/>
    <cellStyle name="Vejica 2 9 3 5 6 3" xfId="15391"/>
    <cellStyle name="Vejica 2 9 3 5 7" xfId="8396"/>
    <cellStyle name="Vejica 2 9 3 5 7 2" xfId="15895"/>
    <cellStyle name="Vejica 2 9 3 5 8" xfId="12955"/>
    <cellStyle name="Vejica 2 9 3 5 8 2" xfId="18893"/>
    <cellStyle name="Vejica 2 9 3 5 9" xfId="13721"/>
    <cellStyle name="Vejica 2 9 3 6" xfId="4386"/>
    <cellStyle name="Vejica 2 9 3 6 2" xfId="4387"/>
    <cellStyle name="Vejica 2 9 3 7" xfId="4388"/>
    <cellStyle name="Vejica 2 9 3 8" xfId="4377"/>
    <cellStyle name="Vejica 2 9 3 9" xfId="5774"/>
    <cellStyle name="Vejica 2 9 3 9 2" xfId="6510"/>
    <cellStyle name="Vejica 2 9 3 9 2 2" xfId="10797"/>
    <cellStyle name="Vejica 2 9 3 9 2 2 2" xfId="17285"/>
    <cellStyle name="Vejica 2 9 3 9 2 3" xfId="14632"/>
    <cellStyle name="Vejica 2 9 3 9 3" xfId="10072"/>
    <cellStyle name="Vejica 2 9 3 9 3 2" xfId="16569"/>
    <cellStyle name="Vejica 2 9 3 9 4" xfId="13920"/>
    <cellStyle name="Vejica 2 9 4" xfId="686"/>
    <cellStyle name="Vejica 2 9 4 2" xfId="687"/>
    <cellStyle name="Vejica 2 9 4 2 2" xfId="2111"/>
    <cellStyle name="Vejica 2 9 4 2 3" xfId="2112"/>
    <cellStyle name="Vejica 2 9 4 2 3 2" xfId="4391"/>
    <cellStyle name="Vejica 2 9 4 2 4" xfId="2113"/>
    <cellStyle name="Vejica 2 9 4 2 4 2" xfId="4392"/>
    <cellStyle name="Vejica 2 9 4 2 5" xfId="4393"/>
    <cellStyle name="Vejica 2 9 4 2 5 2" xfId="4394"/>
    <cellStyle name="Vejica 2 9 4 2 6" xfId="4395"/>
    <cellStyle name="Vejica 2 9 4 2 7" xfId="4390"/>
    <cellStyle name="Vejica 2 9 4 3" xfId="2114"/>
    <cellStyle name="Vejica 2 9 4 4" xfId="2115"/>
    <cellStyle name="Vejica 2 9 4 4 2" xfId="4396"/>
    <cellStyle name="Vejica 2 9 4 5" xfId="2116"/>
    <cellStyle name="Vejica 2 9 4 5 2" xfId="4397"/>
    <cellStyle name="Vejica 2 9 4 6" xfId="4398"/>
    <cellStyle name="Vejica 2 9 4 6 2" xfId="4399"/>
    <cellStyle name="Vejica 2 9 4 7" xfId="4400"/>
    <cellStyle name="Vejica 2 9 4 8" xfId="4389"/>
    <cellStyle name="Vejica 2 9 5" xfId="688"/>
    <cellStyle name="Vejica 2 9 5 2" xfId="2117"/>
    <cellStyle name="Vejica 2 9 5 3" xfId="2118"/>
    <cellStyle name="Vejica 2 9 5 3 2" xfId="4402"/>
    <cellStyle name="Vejica 2 9 5 4" xfId="2119"/>
    <cellStyle name="Vejica 2 9 5 4 2" xfId="4403"/>
    <cellStyle name="Vejica 2 9 5 5" xfId="4404"/>
    <cellStyle name="Vejica 2 9 5 5 2" xfId="4405"/>
    <cellStyle name="Vejica 2 9 5 6" xfId="4406"/>
    <cellStyle name="Vejica 2 9 5 7" xfId="4401"/>
    <cellStyle name="Vejica 2 9 6" xfId="2120"/>
    <cellStyle name="Vejica 2 9 7" xfId="2121"/>
    <cellStyle name="Vejica 2 9 7 2" xfId="4407"/>
    <cellStyle name="Vejica 2 9 8" xfId="2122"/>
    <cellStyle name="Vejica 2 9 8 2" xfId="4408"/>
    <cellStyle name="Vejica 2 9 8 2 2" xfId="6094"/>
    <cellStyle name="Vejica 2 9 8 2 2 2" xfId="6715"/>
    <cellStyle name="Vejica 2 9 8 2 2 2 2" xfId="11002"/>
    <cellStyle name="Vejica 2 9 8 2 2 2 2 2" xfId="17490"/>
    <cellStyle name="Vejica 2 9 8 2 2 2 3" xfId="14837"/>
    <cellStyle name="Vejica 2 9 8 2 2 3" xfId="10394"/>
    <cellStyle name="Vejica 2 9 8 2 2 3 2" xfId="16884"/>
    <cellStyle name="Vejica 2 9 8 2 2 4" xfId="14232"/>
    <cellStyle name="Vejica 2 9 8 2 3" xfId="5988"/>
    <cellStyle name="Vejica 2 9 8 2 3 2" xfId="10288"/>
    <cellStyle name="Vejica 2 9 8 2 3 2 2" xfId="16778"/>
    <cellStyle name="Vejica 2 9 8 2 3 3" xfId="14126"/>
    <cellStyle name="Vejica 2 9 8 2 4" xfId="6411"/>
    <cellStyle name="Vejica 2 9 8 2 4 2" xfId="10698"/>
    <cellStyle name="Vejica 2 9 8 2 4 2 2" xfId="17186"/>
    <cellStyle name="Vejica 2 9 8 2 4 3" xfId="14533"/>
    <cellStyle name="Vejica 2 9 8 2 5" xfId="7025"/>
    <cellStyle name="Vejica 2 9 8 2 5 2" xfId="11306"/>
    <cellStyle name="Vejica 2 9 8 2 5 2 2" xfId="17792"/>
    <cellStyle name="Vejica 2 9 8 2 5 3" xfId="15139"/>
    <cellStyle name="Vejica 2 9 8 2 6" xfId="7395"/>
    <cellStyle name="Vejica 2 9 8 2 6 2" xfId="11669"/>
    <cellStyle name="Vejica 2 9 8 2 6 2 2" xfId="18148"/>
    <cellStyle name="Vejica 2 9 8 2 6 3" xfId="15492"/>
    <cellStyle name="Vejica 2 9 8 2 7" xfId="9341"/>
    <cellStyle name="Vejica 2 9 8 2 7 2" xfId="16247"/>
    <cellStyle name="Vejica 2 9 8 2 8" xfId="13822"/>
    <cellStyle name="Vejica 2 9 8 3" xfId="5877"/>
    <cellStyle name="Vejica 2 9 8 3 2" xfId="6611"/>
    <cellStyle name="Vejica 2 9 8 3 2 2" xfId="10898"/>
    <cellStyle name="Vejica 2 9 8 3 2 2 2" xfId="17386"/>
    <cellStyle name="Vejica 2 9 8 3 2 3" xfId="14733"/>
    <cellStyle name="Vejica 2 9 8 3 3" xfId="10175"/>
    <cellStyle name="Vejica 2 9 8 3 3 2" xfId="16671"/>
    <cellStyle name="Vejica 2 9 8 3 4" xfId="14022"/>
    <cellStyle name="Vejica 2 9 8 4" xfId="6311"/>
    <cellStyle name="Vejica 2 9 8 4 2" xfId="10598"/>
    <cellStyle name="Vejica 2 9 8 4 2 2" xfId="17086"/>
    <cellStyle name="Vejica 2 9 8 4 3" xfId="14433"/>
    <cellStyle name="Vejica 2 9 8 5" xfId="6924"/>
    <cellStyle name="Vejica 2 9 8 5 2" xfId="11205"/>
    <cellStyle name="Vejica 2 9 8 5 2 2" xfId="17691"/>
    <cellStyle name="Vejica 2 9 8 5 3" xfId="15038"/>
    <cellStyle name="Vejica 2 9 8 6" xfId="7295"/>
    <cellStyle name="Vejica 2 9 8 6 2" xfId="11569"/>
    <cellStyle name="Vejica 2 9 8 6 2 2" xfId="18048"/>
    <cellStyle name="Vejica 2 9 8 6 3" xfId="15392"/>
    <cellStyle name="Vejica 2 9 8 7" xfId="8408"/>
    <cellStyle name="Vejica 2 9 8 7 2" xfId="15896"/>
    <cellStyle name="Vejica 2 9 8 8" xfId="12962"/>
    <cellStyle name="Vejica 2 9 8 8 2" xfId="18900"/>
    <cellStyle name="Vejica 2 9 8 9" xfId="13722"/>
    <cellStyle name="Vejica 2 9 9" xfId="4409"/>
    <cellStyle name="Vejica 2 9 9 2" xfId="4410"/>
    <cellStyle name="Vejica 20" xfId="689"/>
    <cellStyle name="Vejica 20 10" xfId="2123"/>
    <cellStyle name="Vejica 20 10 2" xfId="4412"/>
    <cellStyle name="Vejica 20 11" xfId="4413"/>
    <cellStyle name="Vejica 20 11 2" xfId="4414"/>
    <cellStyle name="Vejica 20 12" xfId="4415"/>
    <cellStyle name="Vejica 20 13" xfId="4416"/>
    <cellStyle name="Vejica 20 14" xfId="4411"/>
    <cellStyle name="Vejica 20 15" xfId="2516"/>
    <cellStyle name="Vejica 20 16" xfId="11792"/>
    <cellStyle name="Vejica 20 16 2" xfId="18182"/>
    <cellStyle name="Vejica 20 17" xfId="12998"/>
    <cellStyle name="Vejica 20 17 2" xfId="18936"/>
    <cellStyle name="Vejica 20 2" xfId="690"/>
    <cellStyle name="Vejica 20 2 10" xfId="12385"/>
    <cellStyle name="Vejica 20 2 10 2" xfId="18366"/>
    <cellStyle name="Vejica 20 2 11" xfId="12579"/>
    <cellStyle name="Vejica 20 2 11 2" xfId="18518"/>
    <cellStyle name="Vejica 20 2 2" xfId="691"/>
    <cellStyle name="Vejica 20 2 2 2" xfId="2124"/>
    <cellStyle name="Vejica 20 2 2 3" xfId="2125"/>
    <cellStyle name="Vejica 20 2 2 3 2" xfId="4419"/>
    <cellStyle name="Vejica 20 2 2 4" xfId="2126"/>
    <cellStyle name="Vejica 20 2 2 4 2" xfId="4420"/>
    <cellStyle name="Vejica 20 2 2 5" xfId="4421"/>
    <cellStyle name="Vejica 20 2 2 5 2" xfId="4422"/>
    <cellStyle name="Vejica 20 2 2 6" xfId="4423"/>
    <cellStyle name="Vejica 20 2 2 7" xfId="4418"/>
    <cellStyle name="Vejica 20 2 2 8" xfId="12142"/>
    <cellStyle name="Vejica 20 2 2 8 2" xfId="18289"/>
    <cellStyle name="Vejica 20 2 2 9" xfId="13176"/>
    <cellStyle name="Vejica 20 2 2 9 2" xfId="19111"/>
    <cellStyle name="Vejica 20 2 3" xfId="2127"/>
    <cellStyle name="Vejica 20 2 3 2" xfId="9418"/>
    <cellStyle name="Vejica 20 2 3 2 2" xfId="16264"/>
    <cellStyle name="Vejica 20 2 3 3" xfId="13450"/>
    <cellStyle name="Vejica 20 2 3 3 2" xfId="19385"/>
    <cellStyle name="Vejica 20 2 4" xfId="2128"/>
    <cellStyle name="Vejica 20 2 4 2" xfId="4424"/>
    <cellStyle name="Vejica 20 2 4 3" xfId="9451"/>
    <cellStyle name="Vejica 20 2 4 3 2" xfId="16274"/>
    <cellStyle name="Vejica 20 2 4 4" xfId="12824"/>
    <cellStyle name="Vejica 20 2 4 4 2" xfId="18762"/>
    <cellStyle name="Vejica 20 2 5" xfId="2129"/>
    <cellStyle name="Vejica 20 2 5 2" xfId="4425"/>
    <cellStyle name="Vejica 20 2 6" xfId="4426"/>
    <cellStyle name="Vejica 20 2 6 2" xfId="4427"/>
    <cellStyle name="Vejica 20 2 7" xfId="4428"/>
    <cellStyle name="Vejica 20 2 8" xfId="4429"/>
    <cellStyle name="Vejica 20 2 9" xfId="4417"/>
    <cellStyle name="Vejica 20 3" xfId="692"/>
    <cellStyle name="Vejica 20 3 2" xfId="2130"/>
    <cellStyle name="Vejica 20 3 3" xfId="2131"/>
    <cellStyle name="Vejica 20 3 4" xfId="4431"/>
    <cellStyle name="Vejica 20 3 5" xfId="4430"/>
    <cellStyle name="Vejica 20 3 6" xfId="8120"/>
    <cellStyle name="Vejica 20 3 6 2" xfId="15742"/>
    <cellStyle name="Vejica 20 3 7" xfId="12580"/>
    <cellStyle name="Vejica 20 3 7 2" xfId="18519"/>
    <cellStyle name="Vejica 20 4" xfId="2132"/>
    <cellStyle name="Vejica 20 4 2" xfId="11919"/>
    <cellStyle name="Vejica 20 4 2 2" xfId="18221"/>
    <cellStyle name="Vejica 20 4 3" xfId="13331"/>
    <cellStyle name="Vejica 20 4 3 2" xfId="19266"/>
    <cellStyle name="Vejica 20 5" xfId="2133"/>
    <cellStyle name="Vejica 20 5 2" xfId="4432"/>
    <cellStyle name="Vejica 20 6" xfId="2134"/>
    <cellStyle name="Vejica 20 6 2" xfId="2135"/>
    <cellStyle name="Vejica 20 6 2 2" xfId="4433"/>
    <cellStyle name="Vejica 20 6 3" xfId="2136"/>
    <cellStyle name="Vejica 20 6 3 2" xfId="2137"/>
    <cellStyle name="Vejica 20 6 3 2 2" xfId="4434"/>
    <cellStyle name="Vejica 20 6 3 3" xfId="2138"/>
    <cellStyle name="Vejica 20 6 3 3 2" xfId="4435"/>
    <cellStyle name="Vejica 20 6 3 4" xfId="4436"/>
    <cellStyle name="Vejica 20 6 4" xfId="4437"/>
    <cellStyle name="Vejica 20 7" xfId="2139"/>
    <cellStyle name="Vejica 20 7 2" xfId="4438"/>
    <cellStyle name="Vejica 20 8" xfId="2140"/>
    <cellStyle name="Vejica 20 8 2" xfId="4439"/>
    <cellStyle name="Vejica 20 9" xfId="2141"/>
    <cellStyle name="Vejica 21" xfId="693"/>
    <cellStyle name="Vejica 21 10" xfId="2142"/>
    <cellStyle name="Vejica 21 10 2" xfId="4441"/>
    <cellStyle name="Vejica 21 11" xfId="4442"/>
    <cellStyle name="Vejica 21 11 2" xfId="4443"/>
    <cellStyle name="Vejica 21 12" xfId="4444"/>
    <cellStyle name="Vejica 21 13" xfId="4445"/>
    <cellStyle name="Vejica 21 14" xfId="4440"/>
    <cellStyle name="Vejica 21 15" xfId="2517"/>
    <cellStyle name="Vejica 21 16" xfId="9982"/>
    <cellStyle name="Vejica 21 16 2" xfId="16486"/>
    <cellStyle name="Vejica 21 17" xfId="12997"/>
    <cellStyle name="Vejica 21 17 2" xfId="18935"/>
    <cellStyle name="Vejica 21 2" xfId="694"/>
    <cellStyle name="Vejica 21 2 10" xfId="12204"/>
    <cellStyle name="Vejica 21 2 10 2" xfId="18310"/>
    <cellStyle name="Vejica 21 2 11" xfId="12577"/>
    <cellStyle name="Vejica 21 2 11 2" xfId="18516"/>
    <cellStyle name="Vejica 21 2 2" xfId="695"/>
    <cellStyle name="Vejica 21 2 2 2" xfId="2143"/>
    <cellStyle name="Vejica 21 2 2 3" xfId="2144"/>
    <cellStyle name="Vejica 21 2 2 3 2" xfId="4448"/>
    <cellStyle name="Vejica 21 2 2 4" xfId="2145"/>
    <cellStyle name="Vejica 21 2 2 4 2" xfId="4449"/>
    <cellStyle name="Vejica 21 2 2 5" xfId="4450"/>
    <cellStyle name="Vejica 21 2 2 5 2" xfId="4451"/>
    <cellStyle name="Vejica 21 2 2 6" xfId="4452"/>
    <cellStyle name="Vejica 21 2 2 7" xfId="4447"/>
    <cellStyle name="Vejica 21 2 2 8" xfId="7673"/>
    <cellStyle name="Vejica 21 2 2 8 2" xfId="15539"/>
    <cellStyle name="Vejica 21 2 2 9" xfId="13177"/>
    <cellStyle name="Vejica 21 2 2 9 2" xfId="19112"/>
    <cellStyle name="Vejica 21 2 3" xfId="2146"/>
    <cellStyle name="Vejica 21 2 3 2" xfId="8615"/>
    <cellStyle name="Vejica 21 2 3 2 2" xfId="15979"/>
    <cellStyle name="Vejica 21 2 3 3" xfId="13490"/>
    <cellStyle name="Vejica 21 2 3 3 2" xfId="19425"/>
    <cellStyle name="Vejica 21 2 4" xfId="2147"/>
    <cellStyle name="Vejica 21 2 4 2" xfId="4453"/>
    <cellStyle name="Vejica 21 2 4 3" xfId="10196"/>
    <cellStyle name="Vejica 21 2 4 3 2" xfId="16688"/>
    <cellStyle name="Vejica 21 2 4 4" xfId="13103"/>
    <cellStyle name="Vejica 21 2 4 4 2" xfId="19038"/>
    <cellStyle name="Vejica 21 2 5" xfId="2148"/>
    <cellStyle name="Vejica 21 2 5 2" xfId="4454"/>
    <cellStyle name="Vejica 21 2 6" xfId="4455"/>
    <cellStyle name="Vejica 21 2 6 2" xfId="4456"/>
    <cellStyle name="Vejica 21 2 7" xfId="4457"/>
    <cellStyle name="Vejica 21 2 8" xfId="4458"/>
    <cellStyle name="Vejica 21 2 9" xfId="4446"/>
    <cellStyle name="Vejica 21 3" xfId="696"/>
    <cellStyle name="Vejica 21 3 2" xfId="2149"/>
    <cellStyle name="Vejica 21 3 3" xfId="2150"/>
    <cellStyle name="Vejica 21 3 4" xfId="4460"/>
    <cellStyle name="Vejica 21 3 5" xfId="4459"/>
    <cellStyle name="Vejica 21 3 6" xfId="7896"/>
    <cellStyle name="Vejica 21 3 6 2" xfId="15657"/>
    <cellStyle name="Vejica 21 3 7" xfId="12578"/>
    <cellStyle name="Vejica 21 3 7 2" xfId="18517"/>
    <cellStyle name="Vejica 21 4" xfId="2151"/>
    <cellStyle name="Vejica 21 4 2" xfId="9751"/>
    <cellStyle name="Vejica 21 4 2 2" xfId="16394"/>
    <cellStyle name="Vejica 21 4 3" xfId="13368"/>
    <cellStyle name="Vejica 21 4 3 2" xfId="19303"/>
    <cellStyle name="Vejica 21 5" xfId="2152"/>
    <cellStyle name="Vejica 21 5 2" xfId="4461"/>
    <cellStyle name="Vejica 21 6" xfId="2153"/>
    <cellStyle name="Vejica 21 6 2" xfId="2154"/>
    <cellStyle name="Vejica 21 6 2 2" xfId="4462"/>
    <cellStyle name="Vejica 21 6 3" xfId="2155"/>
    <cellStyle name="Vejica 21 6 3 2" xfId="2156"/>
    <cellStyle name="Vejica 21 6 3 2 2" xfId="4463"/>
    <cellStyle name="Vejica 21 6 3 3" xfId="2157"/>
    <cellStyle name="Vejica 21 6 3 3 2" xfId="4464"/>
    <cellStyle name="Vejica 21 6 3 4" xfId="4465"/>
    <cellStyle name="Vejica 21 6 4" xfId="4466"/>
    <cellStyle name="Vejica 21 7" xfId="2158"/>
    <cellStyle name="Vejica 21 7 2" xfId="4467"/>
    <cellStyle name="Vejica 21 8" xfId="2159"/>
    <cellStyle name="Vejica 21 8 2" xfId="4468"/>
    <cellStyle name="Vejica 21 9" xfId="2160"/>
    <cellStyle name="Vejica 22" xfId="697"/>
    <cellStyle name="Vejica 22 10" xfId="2161"/>
    <cellStyle name="Vejica 22 10 2" xfId="4470"/>
    <cellStyle name="Vejica 22 11" xfId="4471"/>
    <cellStyle name="Vejica 22 11 2" xfId="4472"/>
    <cellStyle name="Vejica 22 12" xfId="4473"/>
    <cellStyle name="Vejica 22 13" xfId="4474"/>
    <cellStyle name="Vejica 22 14" xfId="4469"/>
    <cellStyle name="Vejica 22 15" xfId="2518"/>
    <cellStyle name="Vejica 22 16" xfId="7915"/>
    <cellStyle name="Vejica 22 16 2" xfId="15664"/>
    <cellStyle name="Vejica 22 17" xfId="12996"/>
    <cellStyle name="Vejica 22 17 2" xfId="18934"/>
    <cellStyle name="Vejica 22 2" xfId="698"/>
    <cellStyle name="Vejica 22 2 10" xfId="11813"/>
    <cellStyle name="Vejica 22 2 10 2" xfId="18187"/>
    <cellStyle name="Vejica 22 2 11" xfId="12575"/>
    <cellStyle name="Vejica 22 2 11 2" xfId="18514"/>
    <cellStyle name="Vejica 22 2 2" xfId="699"/>
    <cellStyle name="Vejica 22 2 2 2" xfId="2162"/>
    <cellStyle name="Vejica 22 2 2 3" xfId="2163"/>
    <cellStyle name="Vejica 22 2 2 3 2" xfId="4477"/>
    <cellStyle name="Vejica 22 2 2 4" xfId="2164"/>
    <cellStyle name="Vejica 22 2 2 4 2" xfId="4478"/>
    <cellStyle name="Vejica 22 2 2 5" xfId="4479"/>
    <cellStyle name="Vejica 22 2 2 5 2" xfId="4480"/>
    <cellStyle name="Vejica 22 2 2 6" xfId="4481"/>
    <cellStyle name="Vejica 22 2 2 7" xfId="4476"/>
    <cellStyle name="Vejica 22 2 2 8" xfId="8732"/>
    <cellStyle name="Vejica 22 2 2 8 2" xfId="16014"/>
    <cellStyle name="Vejica 22 2 2 9" xfId="13178"/>
    <cellStyle name="Vejica 22 2 2 9 2" xfId="19113"/>
    <cellStyle name="Vejica 22 2 3" xfId="2165"/>
    <cellStyle name="Vejica 22 2 3 2" xfId="7954"/>
    <cellStyle name="Vejica 22 2 3 2 2" xfId="15690"/>
    <cellStyle name="Vejica 22 2 3 3" xfId="13418"/>
    <cellStyle name="Vejica 22 2 3 3 2" xfId="19353"/>
    <cellStyle name="Vejica 22 2 4" xfId="2166"/>
    <cellStyle name="Vejica 22 2 4 2" xfId="4482"/>
    <cellStyle name="Vejica 22 2 4 3" xfId="8650"/>
    <cellStyle name="Vejica 22 2 4 3 2" xfId="15997"/>
    <cellStyle name="Vejica 22 2 4 4" xfId="13038"/>
    <cellStyle name="Vejica 22 2 4 4 2" xfId="18973"/>
    <cellStyle name="Vejica 22 2 5" xfId="2167"/>
    <cellStyle name="Vejica 22 2 5 2" xfId="4483"/>
    <cellStyle name="Vejica 22 2 6" xfId="4484"/>
    <cellStyle name="Vejica 22 2 6 2" xfId="4485"/>
    <cellStyle name="Vejica 22 2 7" xfId="4486"/>
    <cellStyle name="Vejica 22 2 8" xfId="4487"/>
    <cellStyle name="Vejica 22 2 9" xfId="4475"/>
    <cellStyle name="Vejica 22 3" xfId="700"/>
    <cellStyle name="Vejica 22 3 2" xfId="2168"/>
    <cellStyle name="Vejica 22 3 3" xfId="2169"/>
    <cellStyle name="Vejica 22 3 4" xfId="4489"/>
    <cellStyle name="Vejica 22 3 5" xfId="4488"/>
    <cellStyle name="Vejica 22 3 6" xfId="8064"/>
    <cellStyle name="Vejica 22 3 6 2" xfId="15724"/>
    <cellStyle name="Vejica 22 3 7" xfId="12576"/>
    <cellStyle name="Vejica 22 3 7 2" xfId="18515"/>
    <cellStyle name="Vejica 22 4" xfId="2170"/>
    <cellStyle name="Vejica 22 4 2" xfId="9680"/>
    <cellStyle name="Vejica 22 4 2 2" xfId="16361"/>
    <cellStyle name="Vejica 22 4 3" xfId="13505"/>
    <cellStyle name="Vejica 22 4 3 2" xfId="19440"/>
    <cellStyle name="Vejica 22 5" xfId="2171"/>
    <cellStyle name="Vejica 22 5 2" xfId="4490"/>
    <cellStyle name="Vejica 22 6" xfId="2172"/>
    <cellStyle name="Vejica 22 6 2" xfId="2173"/>
    <cellStyle name="Vejica 22 6 2 2" xfId="4491"/>
    <cellStyle name="Vejica 22 6 3" xfId="2174"/>
    <cellStyle name="Vejica 22 6 3 2" xfId="2175"/>
    <cellStyle name="Vejica 22 6 3 2 2" xfId="4492"/>
    <cellStyle name="Vejica 22 6 3 3" xfId="2176"/>
    <cellStyle name="Vejica 22 6 3 3 2" xfId="4493"/>
    <cellStyle name="Vejica 22 6 3 4" xfId="4494"/>
    <cellStyle name="Vejica 22 6 4" xfId="4495"/>
    <cellStyle name="Vejica 22 7" xfId="2177"/>
    <cellStyle name="Vejica 22 7 2" xfId="4496"/>
    <cellStyle name="Vejica 22 8" xfId="2178"/>
    <cellStyle name="Vejica 22 8 2" xfId="4497"/>
    <cellStyle name="Vejica 22 9" xfId="2179"/>
    <cellStyle name="Vejica 23" xfId="701"/>
    <cellStyle name="Vejica 23 10" xfId="4499"/>
    <cellStyle name="Vejica 23 10 2" xfId="4500"/>
    <cellStyle name="Vejica 23 11" xfId="4501"/>
    <cellStyle name="Vejica 23 12" xfId="4502"/>
    <cellStyle name="Vejica 23 13" xfId="4498"/>
    <cellStyle name="Vejica 23 14" xfId="2519"/>
    <cellStyle name="Vejica 23 15" xfId="7917"/>
    <cellStyle name="Vejica 23 15 2" xfId="15665"/>
    <cellStyle name="Vejica 23 16" xfId="12718"/>
    <cellStyle name="Vejica 23 16 2" xfId="18657"/>
    <cellStyle name="Vejica 23 2" xfId="702"/>
    <cellStyle name="Vejica 23 2 10" xfId="12573"/>
    <cellStyle name="Vejica 23 2 10 2" xfId="18512"/>
    <cellStyle name="Vejica 23 2 2" xfId="703"/>
    <cellStyle name="Vejica 23 2 2 2" xfId="2180"/>
    <cellStyle name="Vejica 23 2 2 3" xfId="2181"/>
    <cellStyle name="Vejica 23 2 2 3 2" xfId="4505"/>
    <cellStyle name="Vejica 23 2 2 4" xfId="2182"/>
    <cellStyle name="Vejica 23 2 2 4 2" xfId="4506"/>
    <cellStyle name="Vejica 23 2 2 5" xfId="4507"/>
    <cellStyle name="Vejica 23 2 2 5 2" xfId="4508"/>
    <cellStyle name="Vejica 23 2 2 6" xfId="4509"/>
    <cellStyle name="Vejica 23 2 2 7" xfId="4504"/>
    <cellStyle name="Vejica 23 2 2 8" xfId="11848"/>
    <cellStyle name="Vejica 23 2 2 8 2" xfId="18194"/>
    <cellStyle name="Vejica 23 2 2 9" xfId="13179"/>
    <cellStyle name="Vejica 23 2 2 9 2" xfId="19114"/>
    <cellStyle name="Vejica 23 2 3" xfId="2183"/>
    <cellStyle name="Vejica 23 2 3 2" xfId="12146"/>
    <cellStyle name="Vejica 23 2 3 2 2" xfId="18293"/>
    <cellStyle name="Vejica 23 2 3 3" xfId="13471"/>
    <cellStyle name="Vejica 23 2 3 3 2" xfId="19406"/>
    <cellStyle name="Vejica 23 2 4" xfId="2184"/>
    <cellStyle name="Vejica 23 2 4 2" xfId="4510"/>
    <cellStyle name="Vejica 23 2 4 3" xfId="7994"/>
    <cellStyle name="Vejica 23 2 4 3 2" xfId="15707"/>
    <cellStyle name="Vejica 23 2 4 4" xfId="13044"/>
    <cellStyle name="Vejica 23 2 4 4 2" xfId="18979"/>
    <cellStyle name="Vejica 23 2 5" xfId="2185"/>
    <cellStyle name="Vejica 23 2 5 2" xfId="4511"/>
    <cellStyle name="Vejica 23 2 6" xfId="4512"/>
    <cellStyle name="Vejica 23 2 6 2" xfId="4513"/>
    <cellStyle name="Vejica 23 2 7" xfId="4514"/>
    <cellStyle name="Vejica 23 2 8" xfId="4503"/>
    <cellStyle name="Vejica 23 2 9" xfId="12312"/>
    <cellStyle name="Vejica 23 2 9 2" xfId="18346"/>
    <cellStyle name="Vejica 23 3" xfId="2186"/>
    <cellStyle name="Vejica 23 3 2" xfId="8821"/>
    <cellStyle name="Vejica 23 3 2 2" xfId="16034"/>
    <cellStyle name="Vejica 23 3 3" xfId="12574"/>
    <cellStyle name="Vejica 23 3 3 2" xfId="18513"/>
    <cellStyle name="Vejica 23 4" xfId="2187"/>
    <cellStyle name="Vejica 23 4 2" xfId="4515"/>
    <cellStyle name="Vejica 23 4 3" xfId="8452"/>
    <cellStyle name="Vejica 23 4 3 2" xfId="15907"/>
    <cellStyle name="Vejica 23 4 4" xfId="13276"/>
    <cellStyle name="Vejica 23 4 4 2" xfId="19211"/>
    <cellStyle name="Vejica 23 5" xfId="2188"/>
    <cellStyle name="Vejica 23 5 2" xfId="2189"/>
    <cellStyle name="Vejica 23 5 2 2" xfId="4516"/>
    <cellStyle name="Vejica 23 5 3" xfId="2190"/>
    <cellStyle name="Vejica 23 5 3 2" xfId="2191"/>
    <cellStyle name="Vejica 23 5 3 2 2" xfId="4517"/>
    <cellStyle name="Vejica 23 5 3 3" xfId="2192"/>
    <cellStyle name="Vejica 23 5 3 3 2" xfId="4518"/>
    <cellStyle name="Vejica 23 5 3 4" xfId="4519"/>
    <cellStyle name="Vejica 23 5 4" xfId="4520"/>
    <cellStyle name="Vejica 23 6" xfId="2193"/>
    <cellStyle name="Vejica 23 6 2" xfId="4521"/>
    <cellStyle name="Vejica 23 7" xfId="2194"/>
    <cellStyle name="Vejica 23 7 2" xfId="2195"/>
    <cellStyle name="Vejica 23 7 2 2" xfId="4522"/>
    <cellStyle name="Vejica 23 8" xfId="2196"/>
    <cellStyle name="Vejica 23 9" xfId="2197"/>
    <cellStyle name="Vejica 23 9 2" xfId="4523"/>
    <cellStyle name="Vejica 24" xfId="704"/>
    <cellStyle name="Vejica 24 10" xfId="4525"/>
    <cellStyle name="Vejica 24 10 2" xfId="4526"/>
    <cellStyle name="Vejica 24 11" xfId="4527"/>
    <cellStyle name="Vejica 24 12" xfId="4528"/>
    <cellStyle name="Vejica 24 13" xfId="4524"/>
    <cellStyle name="Vejica 24 14" xfId="2520"/>
    <cellStyle name="Vejica 24 15" xfId="9356"/>
    <cellStyle name="Vejica 24 15 2" xfId="16248"/>
    <cellStyle name="Vejica 24 16" xfId="12990"/>
    <cellStyle name="Vejica 24 16 2" xfId="18928"/>
    <cellStyle name="Vejica 24 2" xfId="705"/>
    <cellStyle name="Vejica 24 2 10" xfId="12571"/>
    <cellStyle name="Vejica 24 2 10 2" xfId="18510"/>
    <cellStyle name="Vejica 24 2 2" xfId="706"/>
    <cellStyle name="Vejica 24 2 2 2" xfId="2198"/>
    <cellStyle name="Vejica 24 2 2 3" xfId="2199"/>
    <cellStyle name="Vejica 24 2 2 3 2" xfId="4531"/>
    <cellStyle name="Vejica 24 2 2 4" xfId="2200"/>
    <cellStyle name="Vejica 24 2 2 4 2" xfId="4532"/>
    <cellStyle name="Vejica 24 2 2 5" xfId="4533"/>
    <cellStyle name="Vejica 24 2 2 5 2" xfId="4534"/>
    <cellStyle name="Vejica 24 2 2 6" xfId="4535"/>
    <cellStyle name="Vejica 24 2 2 7" xfId="4530"/>
    <cellStyle name="Vejica 24 2 2 8" xfId="9851"/>
    <cellStyle name="Vejica 24 2 2 8 2" xfId="16448"/>
    <cellStyle name="Vejica 24 2 2 9" xfId="13180"/>
    <cellStyle name="Vejica 24 2 2 9 2" xfId="19115"/>
    <cellStyle name="Vejica 24 2 3" xfId="2201"/>
    <cellStyle name="Vejica 24 2 3 2" xfId="12061"/>
    <cellStyle name="Vejica 24 2 3 2 2" xfId="18264"/>
    <cellStyle name="Vejica 24 2 3 3" xfId="13364"/>
    <cellStyle name="Vejica 24 2 3 3 2" xfId="19299"/>
    <cellStyle name="Vejica 24 2 4" xfId="2202"/>
    <cellStyle name="Vejica 24 2 4 2" xfId="4536"/>
    <cellStyle name="Vejica 24 2 4 3" xfId="8847"/>
    <cellStyle name="Vejica 24 2 4 3 2" xfId="16039"/>
    <cellStyle name="Vejica 24 2 4 4" xfId="12831"/>
    <cellStyle name="Vejica 24 2 4 4 2" xfId="18769"/>
    <cellStyle name="Vejica 24 2 5" xfId="2203"/>
    <cellStyle name="Vejica 24 2 5 2" xfId="4537"/>
    <cellStyle name="Vejica 24 2 6" xfId="4538"/>
    <cellStyle name="Vejica 24 2 6 2" xfId="4539"/>
    <cellStyle name="Vejica 24 2 7" xfId="4540"/>
    <cellStyle name="Vejica 24 2 8" xfId="4529"/>
    <cellStyle name="Vejica 24 2 9" xfId="11884"/>
    <cellStyle name="Vejica 24 2 9 2" xfId="18209"/>
    <cellStyle name="Vejica 24 3" xfId="2204"/>
    <cellStyle name="Vejica 24 3 2" xfId="8827"/>
    <cellStyle name="Vejica 24 3 2 2" xfId="16038"/>
    <cellStyle name="Vejica 24 3 3" xfId="12572"/>
    <cellStyle name="Vejica 24 3 3 2" xfId="18511"/>
    <cellStyle name="Vejica 24 4" xfId="2205"/>
    <cellStyle name="Vejica 24 4 2" xfId="4541"/>
    <cellStyle name="Vejica 24 4 3" xfId="9092"/>
    <cellStyle name="Vejica 24 4 3 2" xfId="16164"/>
    <cellStyle name="Vejica 24 4 4" xfId="13461"/>
    <cellStyle name="Vejica 24 4 4 2" xfId="19396"/>
    <cellStyle name="Vejica 24 5" xfId="2206"/>
    <cellStyle name="Vejica 24 5 2" xfId="2207"/>
    <cellStyle name="Vejica 24 5 2 2" xfId="4542"/>
    <cellStyle name="Vejica 24 5 3" xfId="2208"/>
    <cellStyle name="Vejica 24 5 3 2" xfId="2209"/>
    <cellStyle name="Vejica 24 5 3 2 2" xfId="4543"/>
    <cellStyle name="Vejica 24 5 3 3" xfId="2210"/>
    <cellStyle name="Vejica 24 5 3 3 2" xfId="4544"/>
    <cellStyle name="Vejica 24 5 3 4" xfId="4545"/>
    <cellStyle name="Vejica 24 5 4" xfId="4546"/>
    <cellStyle name="Vejica 24 6" xfId="2211"/>
    <cellStyle name="Vejica 24 6 2" xfId="4547"/>
    <cellStyle name="Vejica 24 7" xfId="2212"/>
    <cellStyle name="Vejica 24 7 2" xfId="2213"/>
    <cellStyle name="Vejica 24 7 2 2" xfId="4548"/>
    <cellStyle name="Vejica 24 8" xfId="2214"/>
    <cellStyle name="Vejica 24 9" xfId="2215"/>
    <cellStyle name="Vejica 24 9 2" xfId="4549"/>
    <cellStyle name="Vejica 25" xfId="707"/>
    <cellStyle name="Vejica 25 10" xfId="4551"/>
    <cellStyle name="Vejica 25 10 2" xfId="4552"/>
    <cellStyle name="Vejica 25 11" xfId="4553"/>
    <cellStyle name="Vejica 25 12" xfId="4554"/>
    <cellStyle name="Vejica 25 13" xfId="4550"/>
    <cellStyle name="Vejica 25 14" xfId="2521"/>
    <cellStyle name="Vejica 25 15" xfId="11809"/>
    <cellStyle name="Vejica 25 15 2" xfId="18185"/>
    <cellStyle name="Vejica 25 16" xfId="12989"/>
    <cellStyle name="Vejica 25 16 2" xfId="18927"/>
    <cellStyle name="Vejica 25 2" xfId="708"/>
    <cellStyle name="Vejica 25 2 10" xfId="12570"/>
    <cellStyle name="Vejica 25 2 10 2" xfId="18509"/>
    <cellStyle name="Vejica 25 2 2" xfId="709"/>
    <cellStyle name="Vejica 25 2 2 2" xfId="2216"/>
    <cellStyle name="Vejica 25 2 2 3" xfId="2217"/>
    <cellStyle name="Vejica 25 2 2 3 2" xfId="4557"/>
    <cellStyle name="Vejica 25 2 2 4" xfId="2218"/>
    <cellStyle name="Vejica 25 2 2 4 2" xfId="4558"/>
    <cellStyle name="Vejica 25 2 2 5" xfId="4559"/>
    <cellStyle name="Vejica 25 2 2 5 2" xfId="4560"/>
    <cellStyle name="Vejica 25 2 2 6" xfId="4561"/>
    <cellStyle name="Vejica 25 2 2 7" xfId="4556"/>
    <cellStyle name="Vejica 25 2 2 8" xfId="9762"/>
    <cellStyle name="Vejica 25 2 2 8 2" xfId="16400"/>
    <cellStyle name="Vejica 25 2 2 9" xfId="13181"/>
    <cellStyle name="Vejica 25 2 2 9 2" xfId="19116"/>
    <cellStyle name="Vejica 25 2 3" xfId="2219"/>
    <cellStyle name="Vejica 25 2 3 2" xfId="12291"/>
    <cellStyle name="Vejica 25 2 3 2 2" xfId="18338"/>
    <cellStyle name="Vejica 25 2 3 3" xfId="13381"/>
    <cellStyle name="Vejica 25 2 3 3 2" xfId="19316"/>
    <cellStyle name="Vejica 25 2 4" xfId="2220"/>
    <cellStyle name="Vejica 25 2 4 2" xfId="4562"/>
    <cellStyle name="Vejica 25 2 4 3" xfId="8473"/>
    <cellStyle name="Vejica 25 2 4 3 2" xfId="15918"/>
    <cellStyle name="Vejica 25 2 4 4" xfId="12815"/>
    <cellStyle name="Vejica 25 2 4 4 2" xfId="18753"/>
    <cellStyle name="Vejica 25 2 5" xfId="2221"/>
    <cellStyle name="Vejica 25 2 5 2" xfId="4563"/>
    <cellStyle name="Vejica 25 2 6" xfId="4564"/>
    <cellStyle name="Vejica 25 2 6 2" xfId="4565"/>
    <cellStyle name="Vejica 25 2 7" xfId="4566"/>
    <cellStyle name="Vejica 25 2 8" xfId="4555"/>
    <cellStyle name="Vejica 25 2 9" xfId="9833"/>
    <cellStyle name="Vejica 25 2 9 2" xfId="16435"/>
    <cellStyle name="Vejica 25 3" xfId="2222"/>
    <cellStyle name="Vejica 25 3 2" xfId="8205"/>
    <cellStyle name="Vejica 25 3 2 2" xfId="15780"/>
    <cellStyle name="Vejica 25 3 3" xfId="12794"/>
    <cellStyle name="Vejica 25 3 3 2" xfId="18732"/>
    <cellStyle name="Vejica 25 4" xfId="2223"/>
    <cellStyle name="Vejica 25 4 2" xfId="4567"/>
    <cellStyle name="Vejica 25 4 3" xfId="7667"/>
    <cellStyle name="Vejica 25 4 3 2" xfId="15533"/>
    <cellStyle name="Vejica 25 4 4" xfId="13446"/>
    <cellStyle name="Vejica 25 4 4 2" xfId="19381"/>
    <cellStyle name="Vejica 25 5" xfId="2224"/>
    <cellStyle name="Vejica 25 5 2" xfId="2225"/>
    <cellStyle name="Vejica 25 5 2 2" xfId="4568"/>
    <cellStyle name="Vejica 25 5 3" xfId="2226"/>
    <cellStyle name="Vejica 25 5 3 2" xfId="2227"/>
    <cellStyle name="Vejica 25 5 3 2 2" xfId="4569"/>
    <cellStyle name="Vejica 25 5 3 3" xfId="2228"/>
    <cellStyle name="Vejica 25 5 3 3 2" xfId="4570"/>
    <cellStyle name="Vejica 25 5 3 4" xfId="4571"/>
    <cellStyle name="Vejica 25 5 4" xfId="4572"/>
    <cellStyle name="Vejica 25 6" xfId="2229"/>
    <cellStyle name="Vejica 25 6 2" xfId="4573"/>
    <cellStyle name="Vejica 25 7" xfId="2230"/>
    <cellStyle name="Vejica 25 7 2" xfId="2231"/>
    <cellStyle name="Vejica 25 7 2 2" xfId="4574"/>
    <cellStyle name="Vejica 25 8" xfId="2232"/>
    <cellStyle name="Vejica 25 9" xfId="2233"/>
    <cellStyle name="Vejica 25 9 2" xfId="4575"/>
    <cellStyle name="Vejica 26" xfId="710"/>
    <cellStyle name="Vejica 26 2" xfId="2234"/>
    <cellStyle name="Vejica 26 2 2" xfId="8139"/>
    <cellStyle name="Vejica 26 2 2 2" xfId="13182"/>
    <cellStyle name="Vejica 26 2 2 2 2" xfId="19117"/>
    <cellStyle name="Vejica 26 2 2 3" xfId="15748"/>
    <cellStyle name="Vejica 26 2 3" xfId="9650"/>
    <cellStyle name="Vejica 26 2 3 2" xfId="13531"/>
    <cellStyle name="Vejica 26 2 3 2 2" xfId="19466"/>
    <cellStyle name="Vejica 26 2 3 3" xfId="16346"/>
    <cellStyle name="Vejica 26 2 4" xfId="9919"/>
    <cellStyle name="Vejica 26 2 4 2" xfId="12820"/>
    <cellStyle name="Vejica 26 2 4 2 2" xfId="18758"/>
    <cellStyle name="Vejica 26 2 4 3" xfId="16469"/>
    <cellStyle name="Vejica 26 2 5" xfId="12213"/>
    <cellStyle name="Vejica 26 2 5 2" xfId="18314"/>
    <cellStyle name="Vejica 26 2 6" xfId="12568"/>
    <cellStyle name="Vejica 26 2 6 2" xfId="18507"/>
    <cellStyle name="Vejica 26 3" xfId="2235"/>
    <cellStyle name="Vejica 26 3 2" xfId="8579"/>
    <cellStyle name="Vejica 26 3 2 2" xfId="15966"/>
    <cellStyle name="Vejica 26 3 3" xfId="12569"/>
    <cellStyle name="Vejica 26 3 3 2" xfId="18508"/>
    <cellStyle name="Vejica 26 4" xfId="4576"/>
    <cellStyle name="Vejica 26 4 2" xfId="7987"/>
    <cellStyle name="Vejica 26 4 2 2" xfId="15701"/>
    <cellStyle name="Vejica 26 4 3" xfId="13518"/>
    <cellStyle name="Vejica 26 4 3 2" xfId="19453"/>
    <cellStyle name="Vejica 26 5" xfId="9865"/>
    <cellStyle name="Vejica 26 5 2" xfId="16455"/>
    <cellStyle name="Vejica 26 6" xfId="12712"/>
    <cellStyle name="Vejica 26 6 2" xfId="18651"/>
    <cellStyle name="Vejica 27" xfId="711"/>
    <cellStyle name="Vejica 27 2" xfId="2236"/>
    <cellStyle name="Vejica 27 2 2" xfId="9422"/>
    <cellStyle name="Vejica 27 2 2 2" xfId="13183"/>
    <cellStyle name="Vejica 27 2 2 2 2" xfId="19118"/>
    <cellStyle name="Vejica 27 2 2 3" xfId="16267"/>
    <cellStyle name="Vejica 27 2 3" xfId="9689"/>
    <cellStyle name="Vejica 27 2 3 2" xfId="13449"/>
    <cellStyle name="Vejica 27 2 3 2 2" xfId="19384"/>
    <cellStyle name="Vejica 27 2 3 3" xfId="16364"/>
    <cellStyle name="Vejica 27 2 4" xfId="7944"/>
    <cellStyle name="Vejica 27 2 4 2" xfId="13109"/>
    <cellStyle name="Vejica 27 2 4 2 2" xfId="19044"/>
    <cellStyle name="Vejica 27 2 4 3" xfId="15686"/>
    <cellStyle name="Vejica 27 2 5" xfId="8881"/>
    <cellStyle name="Vejica 27 2 5 2" xfId="16045"/>
    <cellStyle name="Vejica 27 2 6" xfId="12566"/>
    <cellStyle name="Vejica 27 2 6 2" xfId="18505"/>
    <cellStyle name="Vejica 27 3" xfId="2237"/>
    <cellStyle name="Vejica 27 3 2" xfId="9754"/>
    <cellStyle name="Vejica 27 3 2 2" xfId="16397"/>
    <cellStyle name="Vejica 27 3 3" xfId="12567"/>
    <cellStyle name="Vejica 27 3 3 2" xfId="18506"/>
    <cellStyle name="Vejica 27 4" xfId="4577"/>
    <cellStyle name="Vejica 27 4 2" xfId="9013"/>
    <cellStyle name="Vejica 27 4 2 2" xfId="16111"/>
    <cellStyle name="Vejica 27 4 3" xfId="13346"/>
    <cellStyle name="Vejica 27 4 3 2" xfId="19281"/>
    <cellStyle name="Vejica 27 5" xfId="11853"/>
    <cellStyle name="Vejica 27 5 2" xfId="18199"/>
    <cellStyle name="Vejica 27 6" xfId="12711"/>
    <cellStyle name="Vejica 27 6 2" xfId="18650"/>
    <cellStyle name="Vejica 28" xfId="712"/>
    <cellStyle name="Vejica 28 2" xfId="2238"/>
    <cellStyle name="Vejica 28 2 2" xfId="8888"/>
    <cellStyle name="Vejica 28 2 2 2" xfId="13184"/>
    <cellStyle name="Vejica 28 2 2 2 2" xfId="19119"/>
    <cellStyle name="Vejica 28 2 2 3" xfId="16050"/>
    <cellStyle name="Vejica 28 2 3" xfId="7773"/>
    <cellStyle name="Vejica 28 2 3 2" xfId="13376"/>
    <cellStyle name="Vejica 28 2 3 2 2" xfId="19311"/>
    <cellStyle name="Vejica 28 2 3 3" xfId="15561"/>
    <cellStyle name="Vejica 28 2 4" xfId="12119"/>
    <cellStyle name="Vejica 28 2 4 2" xfId="12827"/>
    <cellStyle name="Vejica 28 2 4 2 2" xfId="18765"/>
    <cellStyle name="Vejica 28 2 4 3" xfId="18283"/>
    <cellStyle name="Vejica 28 2 5" xfId="11838"/>
    <cellStyle name="Vejica 28 2 5 2" xfId="18191"/>
    <cellStyle name="Vejica 28 2 6" xfId="12564"/>
    <cellStyle name="Vejica 28 2 6 2" xfId="18503"/>
    <cellStyle name="Vejica 28 3" xfId="2239"/>
    <cellStyle name="Vejica 28 3 2" xfId="8547"/>
    <cellStyle name="Vejica 28 3 2 2" xfId="15956"/>
    <cellStyle name="Vejica 28 3 3" xfId="12565"/>
    <cellStyle name="Vejica 28 3 3 2" xfId="18504"/>
    <cellStyle name="Vejica 28 4" xfId="4578"/>
    <cellStyle name="Vejica 28 4 2" xfId="12030"/>
    <cellStyle name="Vejica 28 4 2 2" xfId="18253"/>
    <cellStyle name="Vejica 28 4 3" xfId="13265"/>
    <cellStyle name="Vejica 28 4 3 2" xfId="19200"/>
    <cellStyle name="Vejica 28 5" xfId="9629"/>
    <cellStyle name="Vejica 28 5 2" xfId="16343"/>
    <cellStyle name="Vejica 28 6" xfId="12717"/>
    <cellStyle name="Vejica 28 6 2" xfId="18656"/>
    <cellStyle name="Vejica 29" xfId="713"/>
    <cellStyle name="Vejica 29 2" xfId="2240"/>
    <cellStyle name="Vejica 29 2 2" xfId="9857"/>
    <cellStyle name="Vejica 29 2 2 2" xfId="13185"/>
    <cellStyle name="Vejica 29 2 2 2 2" xfId="19120"/>
    <cellStyle name="Vejica 29 2 2 3" xfId="16452"/>
    <cellStyle name="Vejica 29 2 3" xfId="8875"/>
    <cellStyle name="Vejica 29 2 3 2" xfId="13264"/>
    <cellStyle name="Vejica 29 2 3 2 2" xfId="19199"/>
    <cellStyle name="Vejica 29 2 3 3" xfId="16043"/>
    <cellStyle name="Vejica 29 2 4" xfId="12129"/>
    <cellStyle name="Vejica 29 2 4 2" xfId="13146"/>
    <cellStyle name="Vejica 29 2 4 2 2" xfId="19081"/>
    <cellStyle name="Vejica 29 2 4 3" xfId="18288"/>
    <cellStyle name="Vejica 29 2 5" xfId="12415"/>
    <cellStyle name="Vejica 29 2 5 2" xfId="18371"/>
    <cellStyle name="Vejica 29 2 6" xfId="12562"/>
    <cellStyle name="Vejica 29 2 6 2" xfId="18501"/>
    <cellStyle name="Vejica 29 3" xfId="2241"/>
    <cellStyle name="Vejica 29 3 2" xfId="7895"/>
    <cellStyle name="Vejica 29 3 2 2" xfId="15656"/>
    <cellStyle name="Vejica 29 3 3" xfId="12563"/>
    <cellStyle name="Vejica 29 3 3 2" xfId="18502"/>
    <cellStyle name="Vejica 29 4" xfId="4579"/>
    <cellStyle name="Vejica 29 4 2" xfId="8960"/>
    <cellStyle name="Vejica 29 4 2 2" xfId="16092"/>
    <cellStyle name="Vejica 29 4 3" xfId="13083"/>
    <cellStyle name="Vejica 29 4 3 2" xfId="19018"/>
    <cellStyle name="Vejica 29 5" xfId="9398"/>
    <cellStyle name="Vejica 29 5 2" xfId="16254"/>
    <cellStyle name="Vejica 29 6" xfId="12987"/>
    <cellStyle name="Vejica 29 6 2" xfId="18925"/>
    <cellStyle name="Vejica 3" xfId="714"/>
    <cellStyle name="Vejica 3 10" xfId="715"/>
    <cellStyle name="Vejica 3 10 10" xfId="5777"/>
    <cellStyle name="Vejica 3 10 10 2" xfId="6513"/>
    <cellStyle name="Vejica 3 10 10 2 2" xfId="10800"/>
    <cellStyle name="Vejica 3 10 10 2 2 2" xfId="17288"/>
    <cellStyle name="Vejica 3 10 10 2 3" xfId="14635"/>
    <cellStyle name="Vejica 3 10 10 3" xfId="10075"/>
    <cellStyle name="Vejica 3 10 10 3 2" xfId="16572"/>
    <cellStyle name="Vejica 3 10 10 4" xfId="13923"/>
    <cellStyle name="Vejica 3 10 11" xfId="6213"/>
    <cellStyle name="Vejica 3 10 11 2" xfId="10500"/>
    <cellStyle name="Vejica 3 10 11 2 2" xfId="16988"/>
    <cellStyle name="Vejica 3 10 11 3" xfId="14335"/>
    <cellStyle name="Vejica 3 10 12" xfId="6826"/>
    <cellStyle name="Vejica 3 10 12 2" xfId="11107"/>
    <cellStyle name="Vejica 3 10 12 2 2" xfId="17593"/>
    <cellStyle name="Vejica 3 10 12 3" xfId="14940"/>
    <cellStyle name="Vejica 3 10 13" xfId="7104"/>
    <cellStyle name="Vejica 3 10 13 2" xfId="11378"/>
    <cellStyle name="Vejica 3 10 13 2 2" xfId="17857"/>
    <cellStyle name="Vejica 3 10 13 3" xfId="15201"/>
    <cellStyle name="Vejica 3 10 14" xfId="7197"/>
    <cellStyle name="Vejica 3 10 14 2" xfId="11471"/>
    <cellStyle name="Vejica 3 10 14 2 2" xfId="17950"/>
    <cellStyle name="Vejica 3 10 14 3" xfId="15294"/>
    <cellStyle name="Vejica 3 10 15" xfId="7926"/>
    <cellStyle name="Vejica 3 10 15 2" xfId="15672"/>
    <cellStyle name="Vejica 3 10 16" xfId="12704"/>
    <cellStyle name="Vejica 3 10 16 2" xfId="18643"/>
    <cellStyle name="Vejica 3 10 17" xfId="13617"/>
    <cellStyle name="Vejica 3 10 2" xfId="716"/>
    <cellStyle name="Vejica 3 10 2 10" xfId="6214"/>
    <cellStyle name="Vejica 3 10 2 10 2" xfId="10501"/>
    <cellStyle name="Vejica 3 10 2 10 2 2" xfId="16989"/>
    <cellStyle name="Vejica 3 10 2 10 3" xfId="14336"/>
    <cellStyle name="Vejica 3 10 2 11" xfId="6827"/>
    <cellStyle name="Vejica 3 10 2 11 2" xfId="11108"/>
    <cellStyle name="Vejica 3 10 2 11 2 2" xfId="17594"/>
    <cellStyle name="Vejica 3 10 2 11 3" xfId="14941"/>
    <cellStyle name="Vejica 3 10 2 12" xfId="7105"/>
    <cellStyle name="Vejica 3 10 2 12 2" xfId="11379"/>
    <cellStyle name="Vejica 3 10 2 12 2 2" xfId="17858"/>
    <cellStyle name="Vejica 3 10 2 12 3" xfId="15202"/>
    <cellStyle name="Vejica 3 10 2 13" xfId="7198"/>
    <cellStyle name="Vejica 3 10 2 13 2" xfId="11472"/>
    <cellStyle name="Vejica 3 10 2 13 2 2" xfId="17951"/>
    <cellStyle name="Vejica 3 10 2 13 3" xfId="15295"/>
    <cellStyle name="Vejica 3 10 2 14" xfId="7927"/>
    <cellStyle name="Vejica 3 10 2 14 2" xfId="15673"/>
    <cellStyle name="Vejica 3 10 2 15" xfId="12705"/>
    <cellStyle name="Vejica 3 10 2 15 2" xfId="18644"/>
    <cellStyle name="Vejica 3 10 2 16" xfId="13618"/>
    <cellStyle name="Vejica 3 10 2 2" xfId="717"/>
    <cellStyle name="Vejica 3 10 2 2 10" xfId="6828"/>
    <cellStyle name="Vejica 3 10 2 2 10 2" xfId="11109"/>
    <cellStyle name="Vejica 3 10 2 2 10 2 2" xfId="17595"/>
    <cellStyle name="Vejica 3 10 2 2 10 3" xfId="14942"/>
    <cellStyle name="Vejica 3 10 2 2 11" xfId="7199"/>
    <cellStyle name="Vejica 3 10 2 2 11 2" xfId="11473"/>
    <cellStyle name="Vejica 3 10 2 2 11 2 2" xfId="17952"/>
    <cellStyle name="Vejica 3 10 2 2 11 3" xfId="15296"/>
    <cellStyle name="Vejica 3 10 2 2 12" xfId="7928"/>
    <cellStyle name="Vejica 3 10 2 2 12 2" xfId="15674"/>
    <cellStyle name="Vejica 3 10 2 2 13" xfId="12706"/>
    <cellStyle name="Vejica 3 10 2 2 13 2" xfId="18645"/>
    <cellStyle name="Vejica 3 10 2 2 14" xfId="13619"/>
    <cellStyle name="Vejica 3 10 2 2 2" xfId="2242"/>
    <cellStyle name="Vejica 3 10 2 2 3" xfId="2243"/>
    <cellStyle name="Vejica 3 10 2 2 3 2" xfId="4584"/>
    <cellStyle name="Vejica 3 10 2 2 4" xfId="2244"/>
    <cellStyle name="Vejica 3 10 2 2 4 10" xfId="13723"/>
    <cellStyle name="Vejica 3 10 2 2 4 2" xfId="4586"/>
    <cellStyle name="Vejica 3 10 2 2 4 2 2" xfId="5347"/>
    <cellStyle name="Vejica 3 10 2 2 4 2 2 2" xfId="6098"/>
    <cellStyle name="Vejica 3 10 2 2 4 2 2 2 2" xfId="6719"/>
    <cellStyle name="Vejica 3 10 2 2 4 2 2 2 2 2" xfId="11006"/>
    <cellStyle name="Vejica 3 10 2 2 4 2 2 2 2 2 2" xfId="17494"/>
    <cellStyle name="Vejica 3 10 2 2 4 2 2 2 2 3" xfId="14841"/>
    <cellStyle name="Vejica 3 10 2 2 4 2 2 2 3" xfId="10398"/>
    <cellStyle name="Vejica 3 10 2 2 4 2 2 2 3 2" xfId="16888"/>
    <cellStyle name="Vejica 3 10 2 2 4 2 2 2 4" xfId="14236"/>
    <cellStyle name="Vejica 3 10 2 2 4 2 2 3" xfId="5992"/>
    <cellStyle name="Vejica 3 10 2 2 4 2 2 3 2" xfId="10292"/>
    <cellStyle name="Vejica 3 10 2 2 4 2 2 3 2 2" xfId="16782"/>
    <cellStyle name="Vejica 3 10 2 2 4 2 2 3 3" xfId="14130"/>
    <cellStyle name="Vejica 3 10 2 2 4 2 2 4" xfId="6415"/>
    <cellStyle name="Vejica 3 10 2 2 4 2 2 4 2" xfId="10702"/>
    <cellStyle name="Vejica 3 10 2 2 4 2 2 4 2 2" xfId="17190"/>
    <cellStyle name="Vejica 3 10 2 2 4 2 2 4 3" xfId="14537"/>
    <cellStyle name="Vejica 3 10 2 2 4 2 2 5" xfId="7029"/>
    <cellStyle name="Vejica 3 10 2 2 4 2 2 5 2" xfId="11310"/>
    <cellStyle name="Vejica 3 10 2 2 4 2 2 5 2 2" xfId="17796"/>
    <cellStyle name="Vejica 3 10 2 2 4 2 2 5 3" xfId="15143"/>
    <cellStyle name="Vejica 3 10 2 2 4 2 2 6" xfId="7399"/>
    <cellStyle name="Vejica 3 10 2 2 4 2 2 6 2" xfId="11673"/>
    <cellStyle name="Vejica 3 10 2 2 4 2 2 6 2 2" xfId="18152"/>
    <cellStyle name="Vejica 3 10 2 2 4 2 2 6 3" xfId="15496"/>
    <cellStyle name="Vejica 3 10 2 2 4 2 2 7" xfId="9819"/>
    <cellStyle name="Vejica 3 10 2 2 4 2 2 7 2" xfId="16424"/>
    <cellStyle name="Vejica 3 10 2 2 4 2 2 8" xfId="13826"/>
    <cellStyle name="Vejica 3 10 2 2 4 3" xfId="4585"/>
    <cellStyle name="Vejica 3 10 2 2 4 4" xfId="5878"/>
    <cellStyle name="Vejica 3 10 2 2 4 4 2" xfId="6612"/>
    <cellStyle name="Vejica 3 10 2 2 4 4 2 2" xfId="10899"/>
    <cellStyle name="Vejica 3 10 2 2 4 4 2 2 2" xfId="17387"/>
    <cellStyle name="Vejica 3 10 2 2 4 4 2 3" xfId="14734"/>
    <cellStyle name="Vejica 3 10 2 2 4 4 3" xfId="10176"/>
    <cellStyle name="Vejica 3 10 2 2 4 4 3 2" xfId="16672"/>
    <cellStyle name="Vejica 3 10 2 2 4 4 4" xfId="14023"/>
    <cellStyle name="Vejica 3 10 2 2 4 5" xfId="6312"/>
    <cellStyle name="Vejica 3 10 2 2 4 5 2" xfId="10599"/>
    <cellStyle name="Vejica 3 10 2 2 4 5 2 2" xfId="17087"/>
    <cellStyle name="Vejica 3 10 2 2 4 5 3" xfId="14434"/>
    <cellStyle name="Vejica 3 10 2 2 4 6" xfId="6925"/>
    <cellStyle name="Vejica 3 10 2 2 4 6 2" xfId="11206"/>
    <cellStyle name="Vejica 3 10 2 2 4 6 2 2" xfId="17692"/>
    <cellStyle name="Vejica 3 10 2 2 4 6 3" xfId="15039"/>
    <cellStyle name="Vejica 3 10 2 2 4 7" xfId="7296"/>
    <cellStyle name="Vejica 3 10 2 2 4 7 2" xfId="11570"/>
    <cellStyle name="Vejica 3 10 2 2 4 7 2 2" xfId="18049"/>
    <cellStyle name="Vejica 3 10 2 2 4 7 3" xfId="15393"/>
    <cellStyle name="Vejica 3 10 2 2 4 8" xfId="8479"/>
    <cellStyle name="Vejica 3 10 2 2 4 8 2" xfId="15919"/>
    <cellStyle name="Vejica 3 10 2 2 4 9" xfId="12978"/>
    <cellStyle name="Vejica 3 10 2 2 4 9 2" xfId="18916"/>
    <cellStyle name="Vejica 3 10 2 2 5" xfId="4587"/>
    <cellStyle name="Vejica 3 10 2 2 5 2" xfId="4588"/>
    <cellStyle name="Vejica 3 10 2 2 5 2 2" xfId="5508"/>
    <cellStyle name="Vejica 3 10 2 2 5 3" xfId="5274"/>
    <cellStyle name="Vejica 3 10 2 2 6" xfId="4589"/>
    <cellStyle name="Vejica 3 10 2 2 6 2" xfId="5346"/>
    <cellStyle name="Vejica 3 10 2 2 7" xfId="4583"/>
    <cellStyle name="Vejica 3 10 2 2 8" xfId="5779"/>
    <cellStyle name="Vejica 3 10 2 2 8 2" xfId="6515"/>
    <cellStyle name="Vejica 3 10 2 2 8 2 2" xfId="10802"/>
    <cellStyle name="Vejica 3 10 2 2 8 2 2 2" xfId="17290"/>
    <cellStyle name="Vejica 3 10 2 2 8 2 3" xfId="14637"/>
    <cellStyle name="Vejica 3 10 2 2 8 3" xfId="10077"/>
    <cellStyle name="Vejica 3 10 2 2 8 3 2" xfId="16574"/>
    <cellStyle name="Vejica 3 10 2 2 8 4" xfId="13925"/>
    <cellStyle name="Vejica 3 10 2 2 9" xfId="6215"/>
    <cellStyle name="Vejica 3 10 2 2 9 2" xfId="10502"/>
    <cellStyle name="Vejica 3 10 2 2 9 2 2" xfId="16990"/>
    <cellStyle name="Vejica 3 10 2 2 9 3" xfId="14337"/>
    <cellStyle name="Vejica 3 10 2 3" xfId="2245"/>
    <cellStyle name="Vejica 3 10 2 3 2" xfId="4590"/>
    <cellStyle name="Vejica 3 10 2 4" xfId="2246"/>
    <cellStyle name="Vejica 3 10 2 4 2" xfId="4592"/>
    <cellStyle name="Vejica 3 10 2 4 2 2" xfId="5348"/>
    <cellStyle name="Vejica 3 10 2 4 3" xfId="4591"/>
    <cellStyle name="Vejica 3 10 2 5" xfId="2247"/>
    <cellStyle name="Vejica 3 10 2 5 10" xfId="13724"/>
    <cellStyle name="Vejica 3 10 2 5 2" xfId="4594"/>
    <cellStyle name="Vejica 3 10 2 5 2 2" xfId="5349"/>
    <cellStyle name="Vejica 3 10 2 5 2 2 2" xfId="6099"/>
    <cellStyle name="Vejica 3 10 2 5 2 2 2 2" xfId="6720"/>
    <cellStyle name="Vejica 3 10 2 5 2 2 2 2 2" xfId="11007"/>
    <cellStyle name="Vejica 3 10 2 5 2 2 2 2 2 2" xfId="17495"/>
    <cellStyle name="Vejica 3 10 2 5 2 2 2 2 3" xfId="14842"/>
    <cellStyle name="Vejica 3 10 2 5 2 2 2 3" xfId="10399"/>
    <cellStyle name="Vejica 3 10 2 5 2 2 2 3 2" xfId="16889"/>
    <cellStyle name="Vejica 3 10 2 5 2 2 2 4" xfId="14237"/>
    <cellStyle name="Vejica 3 10 2 5 2 2 3" xfId="5993"/>
    <cellStyle name="Vejica 3 10 2 5 2 2 3 2" xfId="10293"/>
    <cellStyle name="Vejica 3 10 2 5 2 2 3 2 2" xfId="16783"/>
    <cellStyle name="Vejica 3 10 2 5 2 2 3 3" xfId="14131"/>
    <cellStyle name="Vejica 3 10 2 5 2 2 4" xfId="6416"/>
    <cellStyle name="Vejica 3 10 2 5 2 2 4 2" xfId="10703"/>
    <cellStyle name="Vejica 3 10 2 5 2 2 4 2 2" xfId="17191"/>
    <cellStyle name="Vejica 3 10 2 5 2 2 4 3" xfId="14538"/>
    <cellStyle name="Vejica 3 10 2 5 2 2 5" xfId="7030"/>
    <cellStyle name="Vejica 3 10 2 5 2 2 5 2" xfId="11311"/>
    <cellStyle name="Vejica 3 10 2 5 2 2 5 2 2" xfId="17797"/>
    <cellStyle name="Vejica 3 10 2 5 2 2 5 3" xfId="15144"/>
    <cellStyle name="Vejica 3 10 2 5 2 2 6" xfId="7400"/>
    <cellStyle name="Vejica 3 10 2 5 2 2 6 2" xfId="11674"/>
    <cellStyle name="Vejica 3 10 2 5 2 2 6 2 2" xfId="18153"/>
    <cellStyle name="Vejica 3 10 2 5 2 2 6 3" xfId="15497"/>
    <cellStyle name="Vejica 3 10 2 5 2 2 7" xfId="9821"/>
    <cellStyle name="Vejica 3 10 2 5 2 2 7 2" xfId="16425"/>
    <cellStyle name="Vejica 3 10 2 5 2 2 8" xfId="13827"/>
    <cellStyle name="Vejica 3 10 2 5 3" xfId="4593"/>
    <cellStyle name="Vejica 3 10 2 5 4" xfId="5879"/>
    <cellStyle name="Vejica 3 10 2 5 4 2" xfId="6613"/>
    <cellStyle name="Vejica 3 10 2 5 4 2 2" xfId="10900"/>
    <cellStyle name="Vejica 3 10 2 5 4 2 2 2" xfId="17388"/>
    <cellStyle name="Vejica 3 10 2 5 4 2 3" xfId="14735"/>
    <cellStyle name="Vejica 3 10 2 5 4 3" xfId="10177"/>
    <cellStyle name="Vejica 3 10 2 5 4 3 2" xfId="16673"/>
    <cellStyle name="Vejica 3 10 2 5 4 4" xfId="14024"/>
    <cellStyle name="Vejica 3 10 2 5 5" xfId="6313"/>
    <cellStyle name="Vejica 3 10 2 5 5 2" xfId="10600"/>
    <cellStyle name="Vejica 3 10 2 5 5 2 2" xfId="17088"/>
    <cellStyle name="Vejica 3 10 2 5 5 3" xfId="14435"/>
    <cellStyle name="Vejica 3 10 2 5 6" xfId="6926"/>
    <cellStyle name="Vejica 3 10 2 5 6 2" xfId="11207"/>
    <cellStyle name="Vejica 3 10 2 5 6 2 2" xfId="17693"/>
    <cellStyle name="Vejica 3 10 2 5 6 3" xfId="15040"/>
    <cellStyle name="Vejica 3 10 2 5 7" xfId="7297"/>
    <cellStyle name="Vejica 3 10 2 5 7 2" xfId="11571"/>
    <cellStyle name="Vejica 3 10 2 5 7 2 2" xfId="18050"/>
    <cellStyle name="Vejica 3 10 2 5 7 3" xfId="15394"/>
    <cellStyle name="Vejica 3 10 2 5 8" xfId="8482"/>
    <cellStyle name="Vejica 3 10 2 5 8 2" xfId="15921"/>
    <cellStyle name="Vejica 3 10 2 5 9" xfId="12979"/>
    <cellStyle name="Vejica 3 10 2 5 9 2" xfId="18917"/>
    <cellStyle name="Vejica 3 10 2 6" xfId="4595"/>
    <cellStyle name="Vejica 3 10 2 6 2" xfId="4596"/>
    <cellStyle name="Vejica 3 10 2 6 2 2" xfId="5509"/>
    <cellStyle name="Vejica 3 10 2 6 3" xfId="5275"/>
    <cellStyle name="Vejica 3 10 2 7" xfId="4597"/>
    <cellStyle name="Vejica 3 10 2 7 2" xfId="5345"/>
    <cellStyle name="Vejica 3 10 2 8" xfId="4582"/>
    <cellStyle name="Vejica 3 10 2 9" xfId="5778"/>
    <cellStyle name="Vejica 3 10 2 9 2" xfId="6514"/>
    <cellStyle name="Vejica 3 10 2 9 2 2" xfId="10801"/>
    <cellStyle name="Vejica 3 10 2 9 2 2 2" xfId="17289"/>
    <cellStyle name="Vejica 3 10 2 9 2 3" xfId="14636"/>
    <cellStyle name="Vejica 3 10 2 9 3" xfId="10076"/>
    <cellStyle name="Vejica 3 10 2 9 3 2" xfId="16573"/>
    <cellStyle name="Vejica 3 10 2 9 4" xfId="13924"/>
    <cellStyle name="Vejica 3 10 3" xfId="718"/>
    <cellStyle name="Vejica 3 10 3 10" xfId="6216"/>
    <cellStyle name="Vejica 3 10 3 10 2" xfId="10503"/>
    <cellStyle name="Vejica 3 10 3 10 2 2" xfId="16991"/>
    <cellStyle name="Vejica 3 10 3 10 3" xfId="14338"/>
    <cellStyle name="Vejica 3 10 3 11" xfId="6829"/>
    <cellStyle name="Vejica 3 10 3 11 2" xfId="11110"/>
    <cellStyle name="Vejica 3 10 3 11 2 2" xfId="17596"/>
    <cellStyle name="Vejica 3 10 3 11 3" xfId="14943"/>
    <cellStyle name="Vejica 3 10 3 12" xfId="7200"/>
    <cellStyle name="Vejica 3 10 3 12 2" xfId="11474"/>
    <cellStyle name="Vejica 3 10 3 12 2 2" xfId="17953"/>
    <cellStyle name="Vejica 3 10 3 12 3" xfId="15297"/>
    <cellStyle name="Vejica 3 10 3 13" xfId="7929"/>
    <cellStyle name="Vejica 3 10 3 13 2" xfId="15675"/>
    <cellStyle name="Vejica 3 10 3 14" xfId="12707"/>
    <cellStyle name="Vejica 3 10 3 14 2" xfId="18646"/>
    <cellStyle name="Vejica 3 10 3 15" xfId="13620"/>
    <cellStyle name="Vejica 3 10 3 2" xfId="2248"/>
    <cellStyle name="Vejica 3 10 3 2 2" xfId="4599"/>
    <cellStyle name="Vejica 3 10 3 3" xfId="2249"/>
    <cellStyle name="Vejica 3 10 3 3 2" xfId="4601"/>
    <cellStyle name="Vejica 3 10 3 3 2 2" xfId="5351"/>
    <cellStyle name="Vejica 3 10 3 3 3" xfId="4600"/>
    <cellStyle name="Vejica 3 10 3 4" xfId="2250"/>
    <cellStyle name="Vejica 3 10 3 4 10" xfId="13725"/>
    <cellStyle name="Vejica 3 10 3 4 2" xfId="4603"/>
    <cellStyle name="Vejica 3 10 3 4 2 2" xfId="5352"/>
    <cellStyle name="Vejica 3 10 3 4 2 2 2" xfId="6100"/>
    <cellStyle name="Vejica 3 10 3 4 2 2 2 2" xfId="6721"/>
    <cellStyle name="Vejica 3 10 3 4 2 2 2 2 2" xfId="11008"/>
    <cellStyle name="Vejica 3 10 3 4 2 2 2 2 2 2" xfId="17496"/>
    <cellStyle name="Vejica 3 10 3 4 2 2 2 2 3" xfId="14843"/>
    <cellStyle name="Vejica 3 10 3 4 2 2 2 3" xfId="10400"/>
    <cellStyle name="Vejica 3 10 3 4 2 2 2 3 2" xfId="16890"/>
    <cellStyle name="Vejica 3 10 3 4 2 2 2 4" xfId="14238"/>
    <cellStyle name="Vejica 3 10 3 4 2 2 3" xfId="5994"/>
    <cellStyle name="Vejica 3 10 3 4 2 2 3 2" xfId="10294"/>
    <cellStyle name="Vejica 3 10 3 4 2 2 3 2 2" xfId="16784"/>
    <cellStyle name="Vejica 3 10 3 4 2 2 3 3" xfId="14132"/>
    <cellStyle name="Vejica 3 10 3 4 2 2 4" xfId="6417"/>
    <cellStyle name="Vejica 3 10 3 4 2 2 4 2" xfId="10704"/>
    <cellStyle name="Vejica 3 10 3 4 2 2 4 2 2" xfId="17192"/>
    <cellStyle name="Vejica 3 10 3 4 2 2 4 3" xfId="14539"/>
    <cellStyle name="Vejica 3 10 3 4 2 2 5" xfId="7031"/>
    <cellStyle name="Vejica 3 10 3 4 2 2 5 2" xfId="11312"/>
    <cellStyle name="Vejica 3 10 3 4 2 2 5 2 2" xfId="17798"/>
    <cellStyle name="Vejica 3 10 3 4 2 2 5 3" xfId="15145"/>
    <cellStyle name="Vejica 3 10 3 4 2 2 6" xfId="7401"/>
    <cellStyle name="Vejica 3 10 3 4 2 2 6 2" xfId="11675"/>
    <cellStyle name="Vejica 3 10 3 4 2 2 6 2 2" xfId="18154"/>
    <cellStyle name="Vejica 3 10 3 4 2 2 6 3" xfId="15498"/>
    <cellStyle name="Vejica 3 10 3 4 2 2 7" xfId="9822"/>
    <cellStyle name="Vejica 3 10 3 4 2 2 7 2" xfId="16426"/>
    <cellStyle name="Vejica 3 10 3 4 2 2 8" xfId="13828"/>
    <cellStyle name="Vejica 3 10 3 4 3" xfId="4602"/>
    <cellStyle name="Vejica 3 10 3 4 4" xfId="5880"/>
    <cellStyle name="Vejica 3 10 3 4 4 2" xfId="6614"/>
    <cellStyle name="Vejica 3 10 3 4 4 2 2" xfId="10901"/>
    <cellStyle name="Vejica 3 10 3 4 4 2 2 2" xfId="17389"/>
    <cellStyle name="Vejica 3 10 3 4 4 2 3" xfId="14736"/>
    <cellStyle name="Vejica 3 10 3 4 4 3" xfId="10178"/>
    <cellStyle name="Vejica 3 10 3 4 4 3 2" xfId="16674"/>
    <cellStyle name="Vejica 3 10 3 4 4 4" xfId="14025"/>
    <cellStyle name="Vejica 3 10 3 4 5" xfId="6314"/>
    <cellStyle name="Vejica 3 10 3 4 5 2" xfId="10601"/>
    <cellStyle name="Vejica 3 10 3 4 5 2 2" xfId="17089"/>
    <cellStyle name="Vejica 3 10 3 4 5 3" xfId="14436"/>
    <cellStyle name="Vejica 3 10 3 4 6" xfId="6927"/>
    <cellStyle name="Vejica 3 10 3 4 6 2" xfId="11208"/>
    <cellStyle name="Vejica 3 10 3 4 6 2 2" xfId="17694"/>
    <cellStyle name="Vejica 3 10 3 4 6 3" xfId="15041"/>
    <cellStyle name="Vejica 3 10 3 4 7" xfId="7298"/>
    <cellStyle name="Vejica 3 10 3 4 7 2" xfId="11572"/>
    <cellStyle name="Vejica 3 10 3 4 7 2 2" xfId="18051"/>
    <cellStyle name="Vejica 3 10 3 4 7 3" xfId="15395"/>
    <cellStyle name="Vejica 3 10 3 4 8" xfId="8483"/>
    <cellStyle name="Vejica 3 10 3 4 8 2" xfId="15922"/>
    <cellStyle name="Vejica 3 10 3 4 9" xfId="12980"/>
    <cellStyle name="Vejica 3 10 3 4 9 2" xfId="18918"/>
    <cellStyle name="Vejica 3 10 3 5" xfId="4604"/>
    <cellStyle name="Vejica 3 10 3 5 2" xfId="4605"/>
    <cellStyle name="Vejica 3 10 3 5 2 2" xfId="5510"/>
    <cellStyle name="Vejica 3 10 3 5 3" xfId="5276"/>
    <cellStyle name="Vejica 3 10 3 6" xfId="4606"/>
    <cellStyle name="Vejica 3 10 3 6 2" xfId="5350"/>
    <cellStyle name="Vejica 3 10 3 7" xfId="4598"/>
    <cellStyle name="Vejica 3 10 3 8" xfId="5254"/>
    <cellStyle name="Vejica 3 10 3 9" xfId="5780"/>
    <cellStyle name="Vejica 3 10 3 9 2" xfId="6516"/>
    <cellStyle name="Vejica 3 10 3 9 2 2" xfId="10803"/>
    <cellStyle name="Vejica 3 10 3 9 2 2 2" xfId="17291"/>
    <cellStyle name="Vejica 3 10 3 9 2 3" xfId="14638"/>
    <cellStyle name="Vejica 3 10 3 9 3" xfId="10078"/>
    <cellStyle name="Vejica 3 10 3 9 3 2" xfId="16575"/>
    <cellStyle name="Vejica 3 10 3 9 4" xfId="13926"/>
    <cellStyle name="Vejica 3 10 4" xfId="2251"/>
    <cellStyle name="Vejica 3 10 4 2" xfId="4607"/>
    <cellStyle name="Vejica 3 10 5" xfId="2252"/>
    <cellStyle name="Vejica 3 10 5 2" xfId="4609"/>
    <cellStyle name="Vejica 3 10 5 2 2" xfId="5353"/>
    <cellStyle name="Vejica 3 10 5 3" xfId="4608"/>
    <cellStyle name="Vejica 3 10 6" xfId="2253"/>
    <cellStyle name="Vejica 3 10 6 10" xfId="13726"/>
    <cellStyle name="Vejica 3 10 6 2" xfId="4611"/>
    <cellStyle name="Vejica 3 10 6 2 2" xfId="5354"/>
    <cellStyle name="Vejica 3 10 6 2 2 2" xfId="6101"/>
    <cellStyle name="Vejica 3 10 6 2 2 2 2" xfId="6722"/>
    <cellStyle name="Vejica 3 10 6 2 2 2 2 2" xfId="11009"/>
    <cellStyle name="Vejica 3 10 6 2 2 2 2 2 2" xfId="17497"/>
    <cellStyle name="Vejica 3 10 6 2 2 2 2 3" xfId="14844"/>
    <cellStyle name="Vejica 3 10 6 2 2 2 3" xfId="10401"/>
    <cellStyle name="Vejica 3 10 6 2 2 2 3 2" xfId="16891"/>
    <cellStyle name="Vejica 3 10 6 2 2 2 4" xfId="14239"/>
    <cellStyle name="Vejica 3 10 6 2 2 3" xfId="5995"/>
    <cellStyle name="Vejica 3 10 6 2 2 3 2" xfId="10295"/>
    <cellStyle name="Vejica 3 10 6 2 2 3 2 2" xfId="16785"/>
    <cellStyle name="Vejica 3 10 6 2 2 3 3" xfId="14133"/>
    <cellStyle name="Vejica 3 10 6 2 2 4" xfId="6418"/>
    <cellStyle name="Vejica 3 10 6 2 2 4 2" xfId="10705"/>
    <cellStyle name="Vejica 3 10 6 2 2 4 2 2" xfId="17193"/>
    <cellStyle name="Vejica 3 10 6 2 2 4 3" xfId="14540"/>
    <cellStyle name="Vejica 3 10 6 2 2 5" xfId="7032"/>
    <cellStyle name="Vejica 3 10 6 2 2 5 2" xfId="11313"/>
    <cellStyle name="Vejica 3 10 6 2 2 5 2 2" xfId="17799"/>
    <cellStyle name="Vejica 3 10 6 2 2 5 3" xfId="15146"/>
    <cellStyle name="Vejica 3 10 6 2 2 6" xfId="7402"/>
    <cellStyle name="Vejica 3 10 6 2 2 6 2" xfId="11676"/>
    <cellStyle name="Vejica 3 10 6 2 2 6 2 2" xfId="18155"/>
    <cellStyle name="Vejica 3 10 6 2 2 6 3" xfId="15499"/>
    <cellStyle name="Vejica 3 10 6 2 2 7" xfId="9823"/>
    <cellStyle name="Vejica 3 10 6 2 2 7 2" xfId="16427"/>
    <cellStyle name="Vejica 3 10 6 2 2 8" xfId="13829"/>
    <cellStyle name="Vejica 3 10 6 3" xfId="4610"/>
    <cellStyle name="Vejica 3 10 6 4" xfId="5881"/>
    <cellStyle name="Vejica 3 10 6 4 2" xfId="6615"/>
    <cellStyle name="Vejica 3 10 6 4 2 2" xfId="10902"/>
    <cellStyle name="Vejica 3 10 6 4 2 2 2" xfId="17390"/>
    <cellStyle name="Vejica 3 10 6 4 2 3" xfId="14737"/>
    <cellStyle name="Vejica 3 10 6 4 3" xfId="10179"/>
    <cellStyle name="Vejica 3 10 6 4 3 2" xfId="16675"/>
    <cellStyle name="Vejica 3 10 6 4 4" xfId="14026"/>
    <cellStyle name="Vejica 3 10 6 5" xfId="6315"/>
    <cellStyle name="Vejica 3 10 6 5 2" xfId="10602"/>
    <cellStyle name="Vejica 3 10 6 5 2 2" xfId="17090"/>
    <cellStyle name="Vejica 3 10 6 5 3" xfId="14437"/>
    <cellStyle name="Vejica 3 10 6 6" xfId="6928"/>
    <cellStyle name="Vejica 3 10 6 6 2" xfId="11209"/>
    <cellStyle name="Vejica 3 10 6 6 2 2" xfId="17695"/>
    <cellStyle name="Vejica 3 10 6 6 3" xfId="15042"/>
    <cellStyle name="Vejica 3 10 6 7" xfId="7299"/>
    <cellStyle name="Vejica 3 10 6 7 2" xfId="11573"/>
    <cellStyle name="Vejica 3 10 6 7 2 2" xfId="18052"/>
    <cellStyle name="Vejica 3 10 6 7 3" xfId="15396"/>
    <cellStyle name="Vejica 3 10 6 8" xfId="8484"/>
    <cellStyle name="Vejica 3 10 6 8 2" xfId="15923"/>
    <cellStyle name="Vejica 3 10 6 9" xfId="12981"/>
    <cellStyle name="Vejica 3 10 6 9 2" xfId="18919"/>
    <cellStyle name="Vejica 3 10 7" xfId="4612"/>
    <cellStyle name="Vejica 3 10 7 2" xfId="4613"/>
    <cellStyle name="Vejica 3 10 7 2 2" xfId="5511"/>
    <cellStyle name="Vejica 3 10 7 3" xfId="5277"/>
    <cellStyle name="Vejica 3 10 8" xfId="4614"/>
    <cellStyle name="Vejica 3 10 8 2" xfId="5344"/>
    <cellStyle name="Vejica 3 10 9" xfId="4581"/>
    <cellStyle name="Vejica 3 11" xfId="719"/>
    <cellStyle name="Vejica 3 11 10" xfId="5781"/>
    <cellStyle name="Vejica 3 11 10 2" xfId="6517"/>
    <cellStyle name="Vejica 3 11 10 2 2" xfId="10804"/>
    <cellStyle name="Vejica 3 11 10 2 2 2" xfId="17292"/>
    <cellStyle name="Vejica 3 11 10 2 3" xfId="14639"/>
    <cellStyle name="Vejica 3 11 10 3" xfId="10079"/>
    <cellStyle name="Vejica 3 11 10 3 2" xfId="16576"/>
    <cellStyle name="Vejica 3 11 10 4" xfId="13927"/>
    <cellStyle name="Vejica 3 11 11" xfId="6217"/>
    <cellStyle name="Vejica 3 11 11 2" xfId="10504"/>
    <cellStyle name="Vejica 3 11 11 2 2" xfId="16992"/>
    <cellStyle name="Vejica 3 11 11 3" xfId="14339"/>
    <cellStyle name="Vejica 3 11 12" xfId="6830"/>
    <cellStyle name="Vejica 3 11 12 2" xfId="11111"/>
    <cellStyle name="Vejica 3 11 12 2 2" xfId="17597"/>
    <cellStyle name="Vejica 3 11 12 3" xfId="14944"/>
    <cellStyle name="Vejica 3 11 13" xfId="7106"/>
    <cellStyle name="Vejica 3 11 13 2" xfId="11380"/>
    <cellStyle name="Vejica 3 11 13 2 2" xfId="17859"/>
    <cellStyle name="Vejica 3 11 13 3" xfId="15203"/>
    <cellStyle name="Vejica 3 11 14" xfId="7201"/>
    <cellStyle name="Vejica 3 11 14 2" xfId="11475"/>
    <cellStyle name="Vejica 3 11 14 2 2" xfId="17954"/>
    <cellStyle name="Vejica 3 11 14 3" xfId="15298"/>
    <cellStyle name="Vejica 3 11 15" xfId="7930"/>
    <cellStyle name="Vejica 3 11 15 2" xfId="15676"/>
    <cellStyle name="Vejica 3 11 16" xfId="12708"/>
    <cellStyle name="Vejica 3 11 16 2" xfId="18647"/>
    <cellStyle name="Vejica 3 11 17" xfId="13621"/>
    <cellStyle name="Vejica 3 11 2" xfId="720"/>
    <cellStyle name="Vejica 3 11 2 10" xfId="6218"/>
    <cellStyle name="Vejica 3 11 2 10 2" xfId="10505"/>
    <cellStyle name="Vejica 3 11 2 10 2 2" xfId="16993"/>
    <cellStyle name="Vejica 3 11 2 10 3" xfId="14340"/>
    <cellStyle name="Vejica 3 11 2 11" xfId="6831"/>
    <cellStyle name="Vejica 3 11 2 11 2" xfId="11112"/>
    <cellStyle name="Vejica 3 11 2 11 2 2" xfId="17598"/>
    <cellStyle name="Vejica 3 11 2 11 3" xfId="14945"/>
    <cellStyle name="Vejica 3 11 2 12" xfId="7202"/>
    <cellStyle name="Vejica 3 11 2 12 2" xfId="11476"/>
    <cellStyle name="Vejica 3 11 2 12 2 2" xfId="17955"/>
    <cellStyle name="Vejica 3 11 2 12 3" xfId="15299"/>
    <cellStyle name="Vejica 3 11 2 13" xfId="7931"/>
    <cellStyle name="Vejica 3 11 2 13 2" xfId="15677"/>
    <cellStyle name="Vejica 3 11 2 14" xfId="12709"/>
    <cellStyle name="Vejica 3 11 2 14 2" xfId="18648"/>
    <cellStyle name="Vejica 3 11 2 15" xfId="13622"/>
    <cellStyle name="Vejica 3 11 2 2" xfId="2254"/>
    <cellStyle name="Vejica 3 11 2 2 2" xfId="4617"/>
    <cellStyle name="Vejica 3 11 2 3" xfId="2255"/>
    <cellStyle name="Vejica 3 11 2 3 2" xfId="4619"/>
    <cellStyle name="Vejica 3 11 2 3 2 2" xfId="5357"/>
    <cellStyle name="Vejica 3 11 2 3 3" xfId="4618"/>
    <cellStyle name="Vejica 3 11 2 4" xfId="2256"/>
    <cellStyle name="Vejica 3 11 2 4 10" xfId="13727"/>
    <cellStyle name="Vejica 3 11 2 4 2" xfId="4621"/>
    <cellStyle name="Vejica 3 11 2 4 2 2" xfId="5358"/>
    <cellStyle name="Vejica 3 11 2 4 2 2 2" xfId="6102"/>
    <cellStyle name="Vejica 3 11 2 4 2 2 2 2" xfId="6723"/>
    <cellStyle name="Vejica 3 11 2 4 2 2 2 2 2" xfId="11010"/>
    <cellStyle name="Vejica 3 11 2 4 2 2 2 2 2 2" xfId="17498"/>
    <cellStyle name="Vejica 3 11 2 4 2 2 2 2 3" xfId="14845"/>
    <cellStyle name="Vejica 3 11 2 4 2 2 2 3" xfId="10402"/>
    <cellStyle name="Vejica 3 11 2 4 2 2 2 3 2" xfId="16892"/>
    <cellStyle name="Vejica 3 11 2 4 2 2 2 4" xfId="14240"/>
    <cellStyle name="Vejica 3 11 2 4 2 2 3" xfId="5996"/>
    <cellStyle name="Vejica 3 11 2 4 2 2 3 2" xfId="10296"/>
    <cellStyle name="Vejica 3 11 2 4 2 2 3 2 2" xfId="16786"/>
    <cellStyle name="Vejica 3 11 2 4 2 2 3 3" xfId="14134"/>
    <cellStyle name="Vejica 3 11 2 4 2 2 4" xfId="6419"/>
    <cellStyle name="Vejica 3 11 2 4 2 2 4 2" xfId="10706"/>
    <cellStyle name="Vejica 3 11 2 4 2 2 4 2 2" xfId="17194"/>
    <cellStyle name="Vejica 3 11 2 4 2 2 4 3" xfId="14541"/>
    <cellStyle name="Vejica 3 11 2 4 2 2 5" xfId="7033"/>
    <cellStyle name="Vejica 3 11 2 4 2 2 5 2" xfId="11314"/>
    <cellStyle name="Vejica 3 11 2 4 2 2 5 2 2" xfId="17800"/>
    <cellStyle name="Vejica 3 11 2 4 2 2 5 3" xfId="15147"/>
    <cellStyle name="Vejica 3 11 2 4 2 2 6" xfId="7403"/>
    <cellStyle name="Vejica 3 11 2 4 2 2 6 2" xfId="11677"/>
    <cellStyle name="Vejica 3 11 2 4 2 2 6 2 2" xfId="18156"/>
    <cellStyle name="Vejica 3 11 2 4 2 2 6 3" xfId="15500"/>
    <cellStyle name="Vejica 3 11 2 4 2 2 7" xfId="9825"/>
    <cellStyle name="Vejica 3 11 2 4 2 2 7 2" xfId="16429"/>
    <cellStyle name="Vejica 3 11 2 4 2 2 8" xfId="13830"/>
    <cellStyle name="Vejica 3 11 2 4 3" xfId="4620"/>
    <cellStyle name="Vejica 3 11 2 4 4" xfId="5882"/>
    <cellStyle name="Vejica 3 11 2 4 4 2" xfId="6616"/>
    <cellStyle name="Vejica 3 11 2 4 4 2 2" xfId="10903"/>
    <cellStyle name="Vejica 3 11 2 4 4 2 2 2" xfId="17391"/>
    <cellStyle name="Vejica 3 11 2 4 4 2 3" xfId="14738"/>
    <cellStyle name="Vejica 3 11 2 4 4 3" xfId="10180"/>
    <cellStyle name="Vejica 3 11 2 4 4 3 2" xfId="16676"/>
    <cellStyle name="Vejica 3 11 2 4 4 4" xfId="14027"/>
    <cellStyle name="Vejica 3 11 2 4 5" xfId="6316"/>
    <cellStyle name="Vejica 3 11 2 4 5 2" xfId="10603"/>
    <cellStyle name="Vejica 3 11 2 4 5 2 2" xfId="17091"/>
    <cellStyle name="Vejica 3 11 2 4 5 3" xfId="14438"/>
    <cellStyle name="Vejica 3 11 2 4 6" xfId="6929"/>
    <cellStyle name="Vejica 3 11 2 4 6 2" xfId="11210"/>
    <cellStyle name="Vejica 3 11 2 4 6 2 2" xfId="17696"/>
    <cellStyle name="Vejica 3 11 2 4 6 3" xfId="15043"/>
    <cellStyle name="Vejica 3 11 2 4 7" xfId="7300"/>
    <cellStyle name="Vejica 3 11 2 4 7 2" xfId="11574"/>
    <cellStyle name="Vejica 3 11 2 4 7 2 2" xfId="18053"/>
    <cellStyle name="Vejica 3 11 2 4 7 3" xfId="15397"/>
    <cellStyle name="Vejica 3 11 2 4 8" xfId="8485"/>
    <cellStyle name="Vejica 3 11 2 4 8 2" xfId="15924"/>
    <cellStyle name="Vejica 3 11 2 4 9" xfId="12983"/>
    <cellStyle name="Vejica 3 11 2 4 9 2" xfId="18921"/>
    <cellStyle name="Vejica 3 11 2 5" xfId="4622"/>
    <cellStyle name="Vejica 3 11 2 5 2" xfId="4623"/>
    <cellStyle name="Vejica 3 11 2 5 2 2" xfId="5512"/>
    <cellStyle name="Vejica 3 11 2 5 3" xfId="5278"/>
    <cellStyle name="Vejica 3 11 2 6" xfId="4624"/>
    <cellStyle name="Vejica 3 11 2 6 2" xfId="5356"/>
    <cellStyle name="Vejica 3 11 2 7" xfId="4616"/>
    <cellStyle name="Vejica 3 11 2 8" xfId="5211"/>
    <cellStyle name="Vejica 3 11 2 9" xfId="5782"/>
    <cellStyle name="Vejica 3 11 2 9 2" xfId="6518"/>
    <cellStyle name="Vejica 3 11 2 9 2 2" xfId="10805"/>
    <cellStyle name="Vejica 3 11 2 9 2 2 2" xfId="17293"/>
    <cellStyle name="Vejica 3 11 2 9 2 3" xfId="14640"/>
    <cellStyle name="Vejica 3 11 2 9 3" xfId="10080"/>
    <cellStyle name="Vejica 3 11 2 9 3 2" xfId="16577"/>
    <cellStyle name="Vejica 3 11 2 9 4" xfId="13928"/>
    <cellStyle name="Vejica 3 11 3" xfId="2257"/>
    <cellStyle name="Vejica 3 11 3 2" xfId="4625"/>
    <cellStyle name="Vejica 3 11 4" xfId="2258"/>
    <cellStyle name="Vejica 3 11 4 2" xfId="4627"/>
    <cellStyle name="Vejica 3 11 4 2 2" xfId="5359"/>
    <cellStyle name="Vejica 3 11 4 3" xfId="4626"/>
    <cellStyle name="Vejica 3 11 5" xfId="2259"/>
    <cellStyle name="Vejica 3 11 5 10" xfId="13728"/>
    <cellStyle name="Vejica 3 11 5 2" xfId="4629"/>
    <cellStyle name="Vejica 3 11 5 2 2" xfId="5360"/>
    <cellStyle name="Vejica 3 11 5 2 2 2" xfId="6103"/>
    <cellStyle name="Vejica 3 11 5 2 2 2 2" xfId="6724"/>
    <cellStyle name="Vejica 3 11 5 2 2 2 2 2" xfId="11011"/>
    <cellStyle name="Vejica 3 11 5 2 2 2 2 2 2" xfId="17499"/>
    <cellStyle name="Vejica 3 11 5 2 2 2 2 3" xfId="14846"/>
    <cellStyle name="Vejica 3 11 5 2 2 2 3" xfId="10403"/>
    <cellStyle name="Vejica 3 11 5 2 2 2 3 2" xfId="16893"/>
    <cellStyle name="Vejica 3 11 5 2 2 2 4" xfId="14241"/>
    <cellStyle name="Vejica 3 11 5 2 2 3" xfId="5997"/>
    <cellStyle name="Vejica 3 11 5 2 2 3 2" xfId="10297"/>
    <cellStyle name="Vejica 3 11 5 2 2 3 2 2" xfId="16787"/>
    <cellStyle name="Vejica 3 11 5 2 2 3 3" xfId="14135"/>
    <cellStyle name="Vejica 3 11 5 2 2 4" xfId="6420"/>
    <cellStyle name="Vejica 3 11 5 2 2 4 2" xfId="10707"/>
    <cellStyle name="Vejica 3 11 5 2 2 4 2 2" xfId="17195"/>
    <cellStyle name="Vejica 3 11 5 2 2 4 3" xfId="14542"/>
    <cellStyle name="Vejica 3 11 5 2 2 5" xfId="7034"/>
    <cellStyle name="Vejica 3 11 5 2 2 5 2" xfId="11315"/>
    <cellStyle name="Vejica 3 11 5 2 2 5 2 2" xfId="17801"/>
    <cellStyle name="Vejica 3 11 5 2 2 5 3" xfId="15148"/>
    <cellStyle name="Vejica 3 11 5 2 2 6" xfId="7404"/>
    <cellStyle name="Vejica 3 11 5 2 2 6 2" xfId="11678"/>
    <cellStyle name="Vejica 3 11 5 2 2 6 2 2" xfId="18157"/>
    <cellStyle name="Vejica 3 11 5 2 2 6 3" xfId="15501"/>
    <cellStyle name="Vejica 3 11 5 2 2 7" xfId="9827"/>
    <cellStyle name="Vejica 3 11 5 2 2 7 2" xfId="16431"/>
    <cellStyle name="Vejica 3 11 5 2 2 8" xfId="13831"/>
    <cellStyle name="Vejica 3 11 5 3" xfId="4628"/>
    <cellStyle name="Vejica 3 11 5 4" xfId="5883"/>
    <cellStyle name="Vejica 3 11 5 4 2" xfId="6617"/>
    <cellStyle name="Vejica 3 11 5 4 2 2" xfId="10904"/>
    <cellStyle name="Vejica 3 11 5 4 2 2 2" xfId="17392"/>
    <cellStyle name="Vejica 3 11 5 4 2 3" xfId="14739"/>
    <cellStyle name="Vejica 3 11 5 4 3" xfId="10181"/>
    <cellStyle name="Vejica 3 11 5 4 3 2" xfId="16677"/>
    <cellStyle name="Vejica 3 11 5 4 4" xfId="14028"/>
    <cellStyle name="Vejica 3 11 5 5" xfId="6317"/>
    <cellStyle name="Vejica 3 11 5 5 2" xfId="10604"/>
    <cellStyle name="Vejica 3 11 5 5 2 2" xfId="17092"/>
    <cellStyle name="Vejica 3 11 5 5 3" xfId="14439"/>
    <cellStyle name="Vejica 3 11 5 6" xfId="6930"/>
    <cellStyle name="Vejica 3 11 5 6 2" xfId="11211"/>
    <cellStyle name="Vejica 3 11 5 6 2 2" xfId="17697"/>
    <cellStyle name="Vejica 3 11 5 6 3" xfId="15044"/>
    <cellStyle name="Vejica 3 11 5 7" xfId="7301"/>
    <cellStyle name="Vejica 3 11 5 7 2" xfId="11575"/>
    <cellStyle name="Vejica 3 11 5 7 2 2" xfId="18054"/>
    <cellStyle name="Vejica 3 11 5 7 3" xfId="15398"/>
    <cellStyle name="Vejica 3 11 5 8" xfId="8487"/>
    <cellStyle name="Vejica 3 11 5 8 2" xfId="15926"/>
    <cellStyle name="Vejica 3 11 5 9" xfId="12984"/>
    <cellStyle name="Vejica 3 11 5 9 2" xfId="18922"/>
    <cellStyle name="Vejica 3 11 6" xfId="4630"/>
    <cellStyle name="Vejica 3 11 6 2" xfId="4631"/>
    <cellStyle name="Vejica 3 11 6 2 2" xfId="5513"/>
    <cellStyle name="Vejica 3 11 6 3" xfId="5279"/>
    <cellStyle name="Vejica 3 11 7" xfId="4632"/>
    <cellStyle name="Vejica 3 11 7 2" xfId="5355"/>
    <cellStyle name="Vejica 3 11 8" xfId="4615"/>
    <cellStyle name="Vejica 3 11 9" xfId="5214"/>
    <cellStyle name="Vejica 3 12" xfId="721"/>
    <cellStyle name="Vejica 3 12 10" xfId="6219"/>
    <cellStyle name="Vejica 3 12 10 2" xfId="10506"/>
    <cellStyle name="Vejica 3 12 10 2 2" xfId="16994"/>
    <cellStyle name="Vejica 3 12 10 3" xfId="14341"/>
    <cellStyle name="Vejica 3 12 11" xfId="6832"/>
    <cellStyle name="Vejica 3 12 11 2" xfId="11113"/>
    <cellStyle name="Vejica 3 12 11 2 2" xfId="17599"/>
    <cellStyle name="Vejica 3 12 11 3" xfId="14946"/>
    <cellStyle name="Vejica 3 12 12" xfId="7203"/>
    <cellStyle name="Vejica 3 12 12 2" xfId="11477"/>
    <cellStyle name="Vejica 3 12 12 2 2" xfId="17956"/>
    <cellStyle name="Vejica 3 12 12 3" xfId="15300"/>
    <cellStyle name="Vejica 3 12 13" xfId="7932"/>
    <cellStyle name="Vejica 3 12 13 2" xfId="15678"/>
    <cellStyle name="Vejica 3 12 14" xfId="12710"/>
    <cellStyle name="Vejica 3 12 14 2" xfId="18649"/>
    <cellStyle name="Vejica 3 12 15" xfId="13623"/>
    <cellStyle name="Vejica 3 12 2" xfId="2260"/>
    <cellStyle name="Vejica 3 12 2 2" xfId="4634"/>
    <cellStyle name="Vejica 3 12 3" xfId="2261"/>
    <cellStyle name="Vejica 3 12 3 2" xfId="4636"/>
    <cellStyle name="Vejica 3 12 3 2 2" xfId="5362"/>
    <cellStyle name="Vejica 3 12 3 3" xfId="4635"/>
    <cellStyle name="Vejica 3 12 4" xfId="2262"/>
    <cellStyle name="Vejica 3 12 4 10" xfId="13729"/>
    <cellStyle name="Vejica 3 12 4 2" xfId="4638"/>
    <cellStyle name="Vejica 3 12 4 2 2" xfId="5363"/>
    <cellStyle name="Vejica 3 12 4 2 2 2" xfId="6104"/>
    <cellStyle name="Vejica 3 12 4 2 2 2 2" xfId="6725"/>
    <cellStyle name="Vejica 3 12 4 2 2 2 2 2" xfId="11012"/>
    <cellStyle name="Vejica 3 12 4 2 2 2 2 2 2" xfId="17500"/>
    <cellStyle name="Vejica 3 12 4 2 2 2 2 3" xfId="14847"/>
    <cellStyle name="Vejica 3 12 4 2 2 2 3" xfId="10404"/>
    <cellStyle name="Vejica 3 12 4 2 2 2 3 2" xfId="16894"/>
    <cellStyle name="Vejica 3 12 4 2 2 2 4" xfId="14242"/>
    <cellStyle name="Vejica 3 12 4 2 2 3" xfId="5998"/>
    <cellStyle name="Vejica 3 12 4 2 2 3 2" xfId="10298"/>
    <cellStyle name="Vejica 3 12 4 2 2 3 2 2" xfId="16788"/>
    <cellStyle name="Vejica 3 12 4 2 2 3 3" xfId="14136"/>
    <cellStyle name="Vejica 3 12 4 2 2 4" xfId="6421"/>
    <cellStyle name="Vejica 3 12 4 2 2 4 2" xfId="10708"/>
    <cellStyle name="Vejica 3 12 4 2 2 4 2 2" xfId="17196"/>
    <cellStyle name="Vejica 3 12 4 2 2 4 3" xfId="14543"/>
    <cellStyle name="Vejica 3 12 4 2 2 5" xfId="7035"/>
    <cellStyle name="Vejica 3 12 4 2 2 5 2" xfId="11316"/>
    <cellStyle name="Vejica 3 12 4 2 2 5 2 2" xfId="17802"/>
    <cellStyle name="Vejica 3 12 4 2 2 5 3" xfId="15149"/>
    <cellStyle name="Vejica 3 12 4 2 2 6" xfId="7405"/>
    <cellStyle name="Vejica 3 12 4 2 2 6 2" xfId="11679"/>
    <cellStyle name="Vejica 3 12 4 2 2 6 2 2" xfId="18158"/>
    <cellStyle name="Vejica 3 12 4 2 2 6 3" xfId="15502"/>
    <cellStyle name="Vejica 3 12 4 2 2 7" xfId="9830"/>
    <cellStyle name="Vejica 3 12 4 2 2 7 2" xfId="16433"/>
    <cellStyle name="Vejica 3 12 4 2 2 8" xfId="13832"/>
    <cellStyle name="Vejica 3 12 4 3" xfId="4637"/>
    <cellStyle name="Vejica 3 12 4 4" xfId="5884"/>
    <cellStyle name="Vejica 3 12 4 4 2" xfId="6618"/>
    <cellStyle name="Vejica 3 12 4 4 2 2" xfId="10905"/>
    <cellStyle name="Vejica 3 12 4 4 2 2 2" xfId="17393"/>
    <cellStyle name="Vejica 3 12 4 4 2 3" xfId="14740"/>
    <cellStyle name="Vejica 3 12 4 4 3" xfId="10182"/>
    <cellStyle name="Vejica 3 12 4 4 3 2" xfId="16678"/>
    <cellStyle name="Vejica 3 12 4 4 4" xfId="14029"/>
    <cellStyle name="Vejica 3 12 4 5" xfId="6318"/>
    <cellStyle name="Vejica 3 12 4 5 2" xfId="10605"/>
    <cellStyle name="Vejica 3 12 4 5 2 2" xfId="17093"/>
    <cellStyle name="Vejica 3 12 4 5 3" xfId="14440"/>
    <cellStyle name="Vejica 3 12 4 6" xfId="6931"/>
    <cellStyle name="Vejica 3 12 4 6 2" xfId="11212"/>
    <cellStyle name="Vejica 3 12 4 6 2 2" xfId="17698"/>
    <cellStyle name="Vejica 3 12 4 6 3" xfId="15045"/>
    <cellStyle name="Vejica 3 12 4 7" xfId="7302"/>
    <cellStyle name="Vejica 3 12 4 7 2" xfId="11576"/>
    <cellStyle name="Vejica 3 12 4 7 2 2" xfId="18055"/>
    <cellStyle name="Vejica 3 12 4 7 3" xfId="15399"/>
    <cellStyle name="Vejica 3 12 4 8" xfId="8490"/>
    <cellStyle name="Vejica 3 12 4 8 2" xfId="15929"/>
    <cellStyle name="Vejica 3 12 4 9" xfId="12986"/>
    <cellStyle name="Vejica 3 12 4 9 2" xfId="18924"/>
    <cellStyle name="Vejica 3 12 5" xfId="4639"/>
    <cellStyle name="Vejica 3 12 5 2" xfId="4640"/>
    <cellStyle name="Vejica 3 12 5 2 2" xfId="5514"/>
    <cellStyle name="Vejica 3 12 5 3" xfId="5280"/>
    <cellStyle name="Vejica 3 12 6" xfId="4641"/>
    <cellStyle name="Vejica 3 12 6 2" xfId="5361"/>
    <cellStyle name="Vejica 3 12 7" xfId="4633"/>
    <cellStyle name="Vejica 3 12 8" xfId="5253"/>
    <cellStyle name="Vejica 3 12 9" xfId="5783"/>
    <cellStyle name="Vejica 3 12 9 2" xfId="6519"/>
    <cellStyle name="Vejica 3 12 9 2 2" xfId="10806"/>
    <cellStyle name="Vejica 3 12 9 2 2 2" xfId="17294"/>
    <cellStyle name="Vejica 3 12 9 2 3" xfId="14641"/>
    <cellStyle name="Vejica 3 12 9 3" xfId="10081"/>
    <cellStyle name="Vejica 3 12 9 3 2" xfId="16578"/>
    <cellStyle name="Vejica 3 12 9 4" xfId="13929"/>
    <cellStyle name="Vejica 3 13" xfId="2263"/>
    <cellStyle name="Vejica 3 13 2" xfId="4642"/>
    <cellStyle name="Vejica 3 14" xfId="2264"/>
    <cellStyle name="Vejica 3 14 2" xfId="4643"/>
    <cellStyle name="Vejica 3 15" xfId="2265"/>
    <cellStyle name="Vejica 3 15 2" xfId="4645"/>
    <cellStyle name="Vejica 3 15 2 2" xfId="5364"/>
    <cellStyle name="Vejica 3 15 3" xfId="4644"/>
    <cellStyle name="Vejica 3 16" xfId="2266"/>
    <cellStyle name="Vejica 3 16 10" xfId="13730"/>
    <cellStyle name="Vejica 3 16 2" xfId="4647"/>
    <cellStyle name="Vejica 3 16 2 2" xfId="5365"/>
    <cellStyle name="Vejica 3 16 2 2 2" xfId="6105"/>
    <cellStyle name="Vejica 3 16 2 2 2 2" xfId="6726"/>
    <cellStyle name="Vejica 3 16 2 2 2 2 2" xfId="11013"/>
    <cellStyle name="Vejica 3 16 2 2 2 2 2 2" xfId="17501"/>
    <cellStyle name="Vejica 3 16 2 2 2 2 3" xfId="14848"/>
    <cellStyle name="Vejica 3 16 2 2 2 3" xfId="10405"/>
    <cellStyle name="Vejica 3 16 2 2 2 3 2" xfId="16895"/>
    <cellStyle name="Vejica 3 16 2 2 2 4" xfId="14243"/>
    <cellStyle name="Vejica 3 16 2 2 3" xfId="5999"/>
    <cellStyle name="Vejica 3 16 2 2 3 2" xfId="10299"/>
    <cellStyle name="Vejica 3 16 2 2 3 2 2" xfId="16789"/>
    <cellStyle name="Vejica 3 16 2 2 3 3" xfId="14137"/>
    <cellStyle name="Vejica 3 16 2 2 4" xfId="6422"/>
    <cellStyle name="Vejica 3 16 2 2 4 2" xfId="10709"/>
    <cellStyle name="Vejica 3 16 2 2 4 2 2" xfId="17197"/>
    <cellStyle name="Vejica 3 16 2 2 4 3" xfId="14544"/>
    <cellStyle name="Vejica 3 16 2 2 5" xfId="7036"/>
    <cellStyle name="Vejica 3 16 2 2 5 2" xfId="11317"/>
    <cellStyle name="Vejica 3 16 2 2 5 2 2" xfId="17803"/>
    <cellStyle name="Vejica 3 16 2 2 5 3" xfId="15150"/>
    <cellStyle name="Vejica 3 16 2 2 6" xfId="7406"/>
    <cellStyle name="Vejica 3 16 2 2 6 2" xfId="11680"/>
    <cellStyle name="Vejica 3 16 2 2 6 2 2" xfId="18159"/>
    <cellStyle name="Vejica 3 16 2 2 6 3" xfId="15503"/>
    <cellStyle name="Vejica 3 16 2 2 7" xfId="9832"/>
    <cellStyle name="Vejica 3 16 2 2 7 2" xfId="16434"/>
    <cellStyle name="Vejica 3 16 2 2 8" xfId="13833"/>
    <cellStyle name="Vejica 3 16 3" xfId="4646"/>
    <cellStyle name="Vejica 3 16 4" xfId="5885"/>
    <cellStyle name="Vejica 3 16 4 2" xfId="6619"/>
    <cellStyle name="Vejica 3 16 4 2 2" xfId="10906"/>
    <cellStyle name="Vejica 3 16 4 2 2 2" xfId="17394"/>
    <cellStyle name="Vejica 3 16 4 2 3" xfId="14741"/>
    <cellStyle name="Vejica 3 16 4 3" xfId="10183"/>
    <cellStyle name="Vejica 3 16 4 3 2" xfId="16679"/>
    <cellStyle name="Vejica 3 16 4 4" xfId="14030"/>
    <cellStyle name="Vejica 3 16 5" xfId="6319"/>
    <cellStyle name="Vejica 3 16 5 2" xfId="10606"/>
    <cellStyle name="Vejica 3 16 5 2 2" xfId="17094"/>
    <cellStyle name="Vejica 3 16 5 3" xfId="14441"/>
    <cellStyle name="Vejica 3 16 6" xfId="6932"/>
    <cellStyle name="Vejica 3 16 6 2" xfId="11213"/>
    <cellStyle name="Vejica 3 16 6 2 2" xfId="17699"/>
    <cellStyle name="Vejica 3 16 6 3" xfId="15046"/>
    <cellStyle name="Vejica 3 16 7" xfId="7303"/>
    <cellStyle name="Vejica 3 16 7 2" xfId="11577"/>
    <cellStyle name="Vejica 3 16 7 2 2" xfId="18056"/>
    <cellStyle name="Vejica 3 16 7 3" xfId="15400"/>
    <cellStyle name="Vejica 3 16 8" xfId="8494"/>
    <cellStyle name="Vejica 3 16 8 2" xfId="15930"/>
    <cellStyle name="Vejica 3 16 9" xfId="12988"/>
    <cellStyle name="Vejica 3 16 9 2" xfId="18926"/>
    <cellStyle name="Vejica 3 17" xfId="4648"/>
    <cellStyle name="Vejica 3 17 2" xfId="4649"/>
    <cellStyle name="Vejica 3 17 2 2" xfId="5366"/>
    <cellStyle name="Vejica 3 17 3" xfId="5234"/>
    <cellStyle name="Vejica 3 18" xfId="4650"/>
    <cellStyle name="Vejica 3 18 2" xfId="5343"/>
    <cellStyle name="Vejica 3 19" xfId="4580"/>
    <cellStyle name="Vejica 3 2" xfId="722"/>
    <cellStyle name="Vejica 3 2 10" xfId="12560"/>
    <cellStyle name="Vejica 3 2 10 2" xfId="18499"/>
    <cellStyle name="Vejica 3 2 2" xfId="723"/>
    <cellStyle name="Vejica 3 2 2 10" xfId="13186"/>
    <cellStyle name="Vejica 3 2 2 10 2" xfId="19121"/>
    <cellStyle name="Vejica 3 2 2 2" xfId="2267"/>
    <cellStyle name="Vejica 3 2 2 2 2" xfId="4653"/>
    <cellStyle name="Vejica 3 2 2 3" xfId="2268"/>
    <cellStyle name="Vejica 3 2 2 3 2" xfId="4655"/>
    <cellStyle name="Vejica 3 2 2 3 2 2" xfId="5369"/>
    <cellStyle name="Vejica 3 2 2 3 3" xfId="4654"/>
    <cellStyle name="Vejica 3 2 2 4" xfId="2269"/>
    <cellStyle name="Vejica 3 2 2 4 2" xfId="4656"/>
    <cellStyle name="Vejica 3 2 2 5" xfId="4657"/>
    <cellStyle name="Vejica 3 2 2 5 2" xfId="4658"/>
    <cellStyle name="Vejica 3 2 2 5 2 2" xfId="5515"/>
    <cellStyle name="Vejica 3 2 2 5 3" xfId="5281"/>
    <cellStyle name="Vejica 3 2 2 6" xfId="4659"/>
    <cellStyle name="Vejica 3 2 2 6 2" xfId="5368"/>
    <cellStyle name="Vejica 3 2 2 7" xfId="4652"/>
    <cellStyle name="Vejica 3 2 2 8" xfId="5227"/>
    <cellStyle name="Vejica 3 2 2 9" xfId="8183"/>
    <cellStyle name="Vejica 3 2 2 9 2" xfId="15770"/>
    <cellStyle name="Vejica 3 2 3" xfId="2270"/>
    <cellStyle name="Vejica 3 2 3 2" xfId="4660"/>
    <cellStyle name="Vejica 3 2 3 3" xfId="9826"/>
    <cellStyle name="Vejica 3 2 3 3 2" xfId="16430"/>
    <cellStyle name="Vejica 3 2 3 4" xfId="13512"/>
    <cellStyle name="Vejica 3 2 3 4 2" xfId="19447"/>
    <cellStyle name="Vejica 3 2 4" xfId="4661"/>
    <cellStyle name="Vejica 3 2 4 2" xfId="5236"/>
    <cellStyle name="Vejica 3 2 4 3" xfId="11986"/>
    <cellStyle name="Vejica 3 2 4 3 2" xfId="18240"/>
    <cellStyle name="Vejica 3 2 4 4" xfId="12437"/>
    <cellStyle name="Vejica 3 2 4 4 2" xfId="18376"/>
    <cellStyle name="Vejica 3 2 5" xfId="4662"/>
    <cellStyle name="Vejica 3 2 5 2" xfId="5367"/>
    <cellStyle name="Vejica 3 2 6" xfId="4651"/>
    <cellStyle name="Vejica 3 2 7" xfId="5225"/>
    <cellStyle name="Vejica 3 2 8" xfId="5693"/>
    <cellStyle name="Vejica 3 2 9" xfId="9240"/>
    <cellStyle name="Vejica 3 2 9 2" xfId="16227"/>
    <cellStyle name="Vejica 3 20" xfId="5776"/>
    <cellStyle name="Vejica 3 20 2" xfId="6512"/>
    <cellStyle name="Vejica 3 20 2 2" xfId="10799"/>
    <cellStyle name="Vejica 3 20 2 2 2" xfId="17287"/>
    <cellStyle name="Vejica 3 20 2 3" xfId="14634"/>
    <cellStyle name="Vejica 3 20 3" xfId="10074"/>
    <cellStyle name="Vejica 3 20 3 2" xfId="16571"/>
    <cellStyle name="Vejica 3 20 4" xfId="13922"/>
    <cellStyle name="Vejica 3 21" xfId="6212"/>
    <cellStyle name="Vejica 3 21 2" xfId="10499"/>
    <cellStyle name="Vejica 3 21 2 2" xfId="16987"/>
    <cellStyle name="Vejica 3 21 3" xfId="14334"/>
    <cellStyle name="Vejica 3 22" xfId="6825"/>
    <cellStyle name="Vejica 3 22 2" xfId="11106"/>
    <cellStyle name="Vejica 3 22 2 2" xfId="17592"/>
    <cellStyle name="Vejica 3 22 3" xfId="14939"/>
    <cellStyle name="Vejica 3 23" xfId="7103"/>
    <cellStyle name="Vejica 3 23 2" xfId="11377"/>
    <cellStyle name="Vejica 3 23 2 2" xfId="17856"/>
    <cellStyle name="Vejica 3 23 3" xfId="15200"/>
    <cellStyle name="Vejica 3 24" xfId="7196"/>
    <cellStyle name="Vejica 3 24 2" xfId="11470"/>
    <cellStyle name="Vejica 3 24 2 2" xfId="17949"/>
    <cellStyle name="Vejica 3 24 3" xfId="15293"/>
    <cellStyle name="Vejica 3 25" xfId="7925"/>
    <cellStyle name="Vejica 3 25 2" xfId="15671"/>
    <cellStyle name="Vejica 3 26" xfId="8623"/>
    <cellStyle name="Vejica 3 26 2" xfId="15983"/>
    <cellStyle name="Vejica 3 27" xfId="12703"/>
    <cellStyle name="Vejica 3 27 2" xfId="18642"/>
    <cellStyle name="Vejica 3 28" xfId="13012"/>
    <cellStyle name="Vejica 3 28 2" xfId="18950"/>
    <cellStyle name="Vejica 3 29" xfId="13616"/>
    <cellStyle name="Vejica 3 3" xfId="724"/>
    <cellStyle name="Vejica 3 3 10" xfId="12561"/>
    <cellStyle name="Vejica 3 3 10 2" xfId="18500"/>
    <cellStyle name="Vejica 3 3 2" xfId="2271"/>
    <cellStyle name="Vejica 3 3 2 2" xfId="4664"/>
    <cellStyle name="Vejica 3 3 3" xfId="2272"/>
    <cellStyle name="Vejica 3 3 3 2" xfId="4666"/>
    <cellStyle name="Vejica 3 3 3 2 2" xfId="5371"/>
    <cellStyle name="Vejica 3 3 3 3" xfId="4665"/>
    <cellStyle name="Vejica 3 3 4" xfId="2273"/>
    <cellStyle name="Vejica 3 3 4 2" xfId="4667"/>
    <cellStyle name="Vejica 3 3 5" xfId="4668"/>
    <cellStyle name="Vejica 3 3 5 2" xfId="4669"/>
    <cellStyle name="Vejica 3 3 5 2 2" xfId="5516"/>
    <cellStyle name="Vejica 3 3 5 3" xfId="5282"/>
    <cellStyle name="Vejica 3 3 6" xfId="4670"/>
    <cellStyle name="Vejica 3 3 6 2" xfId="5370"/>
    <cellStyle name="Vejica 3 3 7" xfId="4663"/>
    <cellStyle name="Vejica 3 3 8" xfId="5262"/>
    <cellStyle name="Vejica 3 3 9" xfId="12416"/>
    <cellStyle name="Vejica 3 3 9 2" xfId="18372"/>
    <cellStyle name="Vejica 3 4" xfId="725"/>
    <cellStyle name="Vejica 3 4 10" xfId="13502"/>
    <cellStyle name="Vejica 3 4 10 2" xfId="19437"/>
    <cellStyle name="Vejica 3 4 2" xfId="2274"/>
    <cellStyle name="Vejica 3 4 2 2" xfId="4672"/>
    <cellStyle name="Vejica 3 4 3" xfId="2275"/>
    <cellStyle name="Vejica 3 4 3 2" xfId="4674"/>
    <cellStyle name="Vejica 3 4 3 2 2" xfId="5373"/>
    <cellStyle name="Vejica 3 4 3 3" xfId="4673"/>
    <cellStyle name="Vejica 3 4 4" xfId="2276"/>
    <cellStyle name="Vejica 3 4 4 2" xfId="4675"/>
    <cellStyle name="Vejica 3 4 5" xfId="4676"/>
    <cellStyle name="Vejica 3 4 5 2" xfId="4677"/>
    <cellStyle name="Vejica 3 4 5 2 2" xfId="5517"/>
    <cellStyle name="Vejica 3 4 5 3" xfId="5283"/>
    <cellStyle name="Vejica 3 4 6" xfId="4678"/>
    <cellStyle name="Vejica 3 4 6 2" xfId="5372"/>
    <cellStyle name="Vejica 3 4 7" xfId="4671"/>
    <cellStyle name="Vejica 3 4 8" xfId="5243"/>
    <cellStyle name="Vejica 3 4 9" xfId="7787"/>
    <cellStyle name="Vejica 3 4 9 2" xfId="15567"/>
    <cellStyle name="Vejica 3 5" xfId="726"/>
    <cellStyle name="Vejica 3 5 2" xfId="2277"/>
    <cellStyle name="Vejica 3 5 2 2" xfId="4680"/>
    <cellStyle name="Vejica 3 5 3" xfId="2278"/>
    <cellStyle name="Vejica 3 5 3 2" xfId="4682"/>
    <cellStyle name="Vejica 3 5 3 2 2" xfId="5375"/>
    <cellStyle name="Vejica 3 5 3 3" xfId="4681"/>
    <cellStyle name="Vejica 3 5 4" xfId="2279"/>
    <cellStyle name="Vejica 3 5 4 2" xfId="4683"/>
    <cellStyle name="Vejica 3 5 5" xfId="4684"/>
    <cellStyle name="Vejica 3 5 5 2" xfId="4685"/>
    <cellStyle name="Vejica 3 5 5 2 2" xfId="5518"/>
    <cellStyle name="Vejica 3 5 5 3" xfId="5284"/>
    <cellStyle name="Vejica 3 5 6" xfId="4686"/>
    <cellStyle name="Vejica 3 5 6 2" xfId="5374"/>
    <cellStyle name="Vejica 3 5 7" xfId="4679"/>
    <cellStyle name="Vejica 3 5 8" xfId="5233"/>
    <cellStyle name="Vejica 3 6" xfId="727"/>
    <cellStyle name="Vejica 3 6 2" xfId="2280"/>
    <cellStyle name="Vejica 3 6 2 2" xfId="4688"/>
    <cellStyle name="Vejica 3 6 3" xfId="2281"/>
    <cellStyle name="Vejica 3 6 3 2" xfId="4690"/>
    <cellStyle name="Vejica 3 6 3 2 2" xfId="5377"/>
    <cellStyle name="Vejica 3 6 3 3" xfId="4689"/>
    <cellStyle name="Vejica 3 6 4" xfId="2282"/>
    <cellStyle name="Vejica 3 6 4 2" xfId="4691"/>
    <cellStyle name="Vejica 3 6 5" xfId="4692"/>
    <cellStyle name="Vejica 3 6 5 2" xfId="4693"/>
    <cellStyle name="Vejica 3 6 5 2 2" xfId="5519"/>
    <cellStyle name="Vejica 3 6 5 3" xfId="5285"/>
    <cellStyle name="Vejica 3 6 6" xfId="4694"/>
    <cellStyle name="Vejica 3 6 6 2" xfId="5376"/>
    <cellStyle name="Vejica 3 6 7" xfId="4687"/>
    <cellStyle name="Vejica 3 6 8" xfId="5259"/>
    <cellStyle name="Vejica 3 7" xfId="728"/>
    <cellStyle name="Vejica 3 7 2" xfId="2283"/>
    <cellStyle name="Vejica 3 7 2 2" xfId="4696"/>
    <cellStyle name="Vejica 3 7 3" xfId="2284"/>
    <cellStyle name="Vejica 3 7 3 2" xfId="4698"/>
    <cellStyle name="Vejica 3 7 3 2 2" xfId="5379"/>
    <cellStyle name="Vejica 3 7 3 3" xfId="4697"/>
    <cellStyle name="Vejica 3 7 4" xfId="2285"/>
    <cellStyle name="Vejica 3 7 4 2" xfId="4699"/>
    <cellStyle name="Vejica 3 7 5" xfId="4700"/>
    <cellStyle name="Vejica 3 7 5 2" xfId="4701"/>
    <cellStyle name="Vejica 3 7 5 2 2" xfId="5520"/>
    <cellStyle name="Vejica 3 7 5 3" xfId="5286"/>
    <cellStyle name="Vejica 3 7 6" xfId="4702"/>
    <cellStyle name="Vejica 3 7 6 2" xfId="5378"/>
    <cellStyle name="Vejica 3 7 7" xfId="4695"/>
    <cellStyle name="Vejica 3 7 8" xfId="5265"/>
    <cellStyle name="Vejica 3 8" xfId="729"/>
    <cellStyle name="Vejica 3 8 2" xfId="2286"/>
    <cellStyle name="Vejica 3 8 2 2" xfId="4704"/>
    <cellStyle name="Vejica 3 8 3" xfId="2287"/>
    <cellStyle name="Vejica 3 8 3 2" xfId="4706"/>
    <cellStyle name="Vejica 3 8 3 2 2" xfId="5381"/>
    <cellStyle name="Vejica 3 8 3 3" xfId="4705"/>
    <cellStyle name="Vejica 3 8 4" xfId="2288"/>
    <cellStyle name="Vejica 3 8 4 2" xfId="4707"/>
    <cellStyle name="Vejica 3 8 5" xfId="4708"/>
    <cellStyle name="Vejica 3 8 5 2" xfId="4709"/>
    <cellStyle name="Vejica 3 8 5 2 2" xfId="5521"/>
    <cellStyle name="Vejica 3 8 5 3" xfId="5287"/>
    <cellStyle name="Vejica 3 8 6" xfId="4710"/>
    <cellStyle name="Vejica 3 8 6 2" xfId="5380"/>
    <cellStyle name="Vejica 3 8 7" xfId="4703"/>
    <cellStyle name="Vejica 3 8 8" xfId="5217"/>
    <cellStyle name="Vejica 3 9" xfId="730"/>
    <cellStyle name="Vejica 3 9 10" xfId="5244"/>
    <cellStyle name="Vejica 3 9 11" xfId="5784"/>
    <cellStyle name="Vejica 3 9 11 2" xfId="6520"/>
    <cellStyle name="Vejica 3 9 11 2 2" xfId="10807"/>
    <cellStyle name="Vejica 3 9 11 2 2 2" xfId="17295"/>
    <cellStyle name="Vejica 3 9 11 2 3" xfId="14642"/>
    <cellStyle name="Vejica 3 9 11 3" xfId="10082"/>
    <cellStyle name="Vejica 3 9 11 3 2" xfId="16579"/>
    <cellStyle name="Vejica 3 9 11 4" xfId="13930"/>
    <cellStyle name="Vejica 3 9 12" xfId="6220"/>
    <cellStyle name="Vejica 3 9 12 2" xfId="10507"/>
    <cellStyle name="Vejica 3 9 12 2 2" xfId="16995"/>
    <cellStyle name="Vejica 3 9 12 3" xfId="14342"/>
    <cellStyle name="Vejica 3 9 13" xfId="6833"/>
    <cellStyle name="Vejica 3 9 13 2" xfId="11114"/>
    <cellStyle name="Vejica 3 9 13 2 2" xfId="17600"/>
    <cellStyle name="Vejica 3 9 13 3" xfId="14947"/>
    <cellStyle name="Vejica 3 9 14" xfId="7107"/>
    <cellStyle name="Vejica 3 9 14 2" xfId="11381"/>
    <cellStyle name="Vejica 3 9 14 2 2" xfId="17860"/>
    <cellStyle name="Vejica 3 9 14 3" xfId="15204"/>
    <cellStyle name="Vejica 3 9 15" xfId="7204"/>
    <cellStyle name="Vejica 3 9 15 2" xfId="11478"/>
    <cellStyle name="Vejica 3 9 15 2 2" xfId="17957"/>
    <cellStyle name="Vejica 3 9 15 3" xfId="15301"/>
    <cellStyle name="Vejica 3 9 16" xfId="7938"/>
    <cellStyle name="Vejica 3 9 16 2" xfId="15681"/>
    <cellStyle name="Vejica 3 9 17" xfId="12713"/>
    <cellStyle name="Vejica 3 9 17 2" xfId="18652"/>
    <cellStyle name="Vejica 3 9 18" xfId="13624"/>
    <cellStyle name="Vejica 3 9 2" xfId="731"/>
    <cellStyle name="Vejica 3 9 2 10" xfId="5785"/>
    <cellStyle name="Vejica 3 9 2 10 2" xfId="6521"/>
    <cellStyle name="Vejica 3 9 2 10 2 2" xfId="10808"/>
    <cellStyle name="Vejica 3 9 2 10 2 2 2" xfId="17296"/>
    <cellStyle name="Vejica 3 9 2 10 2 3" xfId="14643"/>
    <cellStyle name="Vejica 3 9 2 10 3" xfId="10083"/>
    <cellStyle name="Vejica 3 9 2 10 3 2" xfId="16580"/>
    <cellStyle name="Vejica 3 9 2 10 4" xfId="13931"/>
    <cellStyle name="Vejica 3 9 2 11" xfId="6221"/>
    <cellStyle name="Vejica 3 9 2 11 2" xfId="10508"/>
    <cellStyle name="Vejica 3 9 2 11 2 2" xfId="16996"/>
    <cellStyle name="Vejica 3 9 2 11 3" xfId="14343"/>
    <cellStyle name="Vejica 3 9 2 12" xfId="6834"/>
    <cellStyle name="Vejica 3 9 2 12 2" xfId="11115"/>
    <cellStyle name="Vejica 3 9 2 12 2 2" xfId="17601"/>
    <cellStyle name="Vejica 3 9 2 12 3" xfId="14948"/>
    <cellStyle name="Vejica 3 9 2 13" xfId="7108"/>
    <cellStyle name="Vejica 3 9 2 13 2" xfId="11382"/>
    <cellStyle name="Vejica 3 9 2 13 2 2" xfId="17861"/>
    <cellStyle name="Vejica 3 9 2 13 3" xfId="15205"/>
    <cellStyle name="Vejica 3 9 2 14" xfId="7205"/>
    <cellStyle name="Vejica 3 9 2 14 2" xfId="11479"/>
    <cellStyle name="Vejica 3 9 2 14 2 2" xfId="17958"/>
    <cellStyle name="Vejica 3 9 2 14 3" xfId="15302"/>
    <cellStyle name="Vejica 3 9 2 15" xfId="7939"/>
    <cellStyle name="Vejica 3 9 2 15 2" xfId="15682"/>
    <cellStyle name="Vejica 3 9 2 16" xfId="12714"/>
    <cellStyle name="Vejica 3 9 2 16 2" xfId="18653"/>
    <cellStyle name="Vejica 3 9 2 17" xfId="13625"/>
    <cellStyle name="Vejica 3 9 2 2" xfId="732"/>
    <cellStyle name="Vejica 3 9 2 2 10" xfId="6222"/>
    <cellStyle name="Vejica 3 9 2 2 10 2" xfId="10509"/>
    <cellStyle name="Vejica 3 9 2 2 10 2 2" xfId="16997"/>
    <cellStyle name="Vejica 3 9 2 2 10 3" xfId="14344"/>
    <cellStyle name="Vejica 3 9 2 2 11" xfId="6835"/>
    <cellStyle name="Vejica 3 9 2 2 11 2" xfId="11116"/>
    <cellStyle name="Vejica 3 9 2 2 11 2 2" xfId="17602"/>
    <cellStyle name="Vejica 3 9 2 2 11 3" xfId="14949"/>
    <cellStyle name="Vejica 3 9 2 2 12" xfId="7206"/>
    <cellStyle name="Vejica 3 9 2 2 12 2" xfId="11480"/>
    <cellStyle name="Vejica 3 9 2 2 12 2 2" xfId="17959"/>
    <cellStyle name="Vejica 3 9 2 2 12 3" xfId="15303"/>
    <cellStyle name="Vejica 3 9 2 2 13" xfId="7940"/>
    <cellStyle name="Vejica 3 9 2 2 13 2" xfId="15683"/>
    <cellStyle name="Vejica 3 9 2 2 14" xfId="12715"/>
    <cellStyle name="Vejica 3 9 2 2 14 2" xfId="18654"/>
    <cellStyle name="Vejica 3 9 2 2 15" xfId="13626"/>
    <cellStyle name="Vejica 3 9 2 2 2" xfId="2289"/>
    <cellStyle name="Vejica 3 9 2 2 2 2" xfId="4714"/>
    <cellStyle name="Vejica 3 9 2 2 3" xfId="2290"/>
    <cellStyle name="Vejica 3 9 2 2 3 2" xfId="4716"/>
    <cellStyle name="Vejica 3 9 2 2 3 2 2" xfId="5385"/>
    <cellStyle name="Vejica 3 9 2 2 3 3" xfId="4715"/>
    <cellStyle name="Vejica 3 9 2 2 4" xfId="2291"/>
    <cellStyle name="Vejica 3 9 2 2 4 10" xfId="13731"/>
    <cellStyle name="Vejica 3 9 2 2 4 2" xfId="4718"/>
    <cellStyle name="Vejica 3 9 2 2 4 2 2" xfId="5386"/>
    <cellStyle name="Vejica 3 9 2 2 4 2 2 2" xfId="6106"/>
    <cellStyle name="Vejica 3 9 2 2 4 2 2 2 2" xfId="6727"/>
    <cellStyle name="Vejica 3 9 2 2 4 2 2 2 2 2" xfId="11014"/>
    <cellStyle name="Vejica 3 9 2 2 4 2 2 2 2 2 2" xfId="17502"/>
    <cellStyle name="Vejica 3 9 2 2 4 2 2 2 2 3" xfId="14849"/>
    <cellStyle name="Vejica 3 9 2 2 4 2 2 2 3" xfId="10406"/>
    <cellStyle name="Vejica 3 9 2 2 4 2 2 2 3 2" xfId="16896"/>
    <cellStyle name="Vejica 3 9 2 2 4 2 2 2 4" xfId="14244"/>
    <cellStyle name="Vejica 3 9 2 2 4 2 2 3" xfId="6000"/>
    <cellStyle name="Vejica 3 9 2 2 4 2 2 3 2" xfId="10300"/>
    <cellStyle name="Vejica 3 9 2 2 4 2 2 3 2 2" xfId="16790"/>
    <cellStyle name="Vejica 3 9 2 2 4 2 2 3 3" xfId="14138"/>
    <cellStyle name="Vejica 3 9 2 2 4 2 2 4" xfId="6423"/>
    <cellStyle name="Vejica 3 9 2 2 4 2 2 4 2" xfId="10710"/>
    <cellStyle name="Vejica 3 9 2 2 4 2 2 4 2 2" xfId="17198"/>
    <cellStyle name="Vejica 3 9 2 2 4 2 2 4 3" xfId="14545"/>
    <cellStyle name="Vejica 3 9 2 2 4 2 2 5" xfId="7037"/>
    <cellStyle name="Vejica 3 9 2 2 4 2 2 5 2" xfId="11318"/>
    <cellStyle name="Vejica 3 9 2 2 4 2 2 5 2 2" xfId="17804"/>
    <cellStyle name="Vejica 3 9 2 2 4 2 2 5 3" xfId="15151"/>
    <cellStyle name="Vejica 3 9 2 2 4 2 2 6" xfId="7407"/>
    <cellStyle name="Vejica 3 9 2 2 4 2 2 6 2" xfId="11681"/>
    <cellStyle name="Vejica 3 9 2 2 4 2 2 6 2 2" xfId="18160"/>
    <cellStyle name="Vejica 3 9 2 2 4 2 2 6 3" xfId="15504"/>
    <cellStyle name="Vejica 3 9 2 2 4 2 2 7" xfId="9843"/>
    <cellStyle name="Vejica 3 9 2 2 4 2 2 7 2" xfId="16443"/>
    <cellStyle name="Vejica 3 9 2 2 4 2 2 8" xfId="13834"/>
    <cellStyle name="Vejica 3 9 2 2 4 3" xfId="4717"/>
    <cellStyle name="Vejica 3 9 2 2 4 4" xfId="5886"/>
    <cellStyle name="Vejica 3 9 2 2 4 4 2" xfId="6620"/>
    <cellStyle name="Vejica 3 9 2 2 4 4 2 2" xfId="10907"/>
    <cellStyle name="Vejica 3 9 2 2 4 4 2 2 2" xfId="17395"/>
    <cellStyle name="Vejica 3 9 2 2 4 4 2 3" xfId="14742"/>
    <cellStyle name="Vejica 3 9 2 2 4 4 3" xfId="10184"/>
    <cellStyle name="Vejica 3 9 2 2 4 4 3 2" xfId="16680"/>
    <cellStyle name="Vejica 3 9 2 2 4 4 4" xfId="14031"/>
    <cellStyle name="Vejica 3 9 2 2 4 5" xfId="6320"/>
    <cellStyle name="Vejica 3 9 2 2 4 5 2" xfId="10607"/>
    <cellStyle name="Vejica 3 9 2 2 4 5 2 2" xfId="17095"/>
    <cellStyle name="Vejica 3 9 2 2 4 5 3" xfId="14442"/>
    <cellStyle name="Vejica 3 9 2 2 4 6" xfId="6933"/>
    <cellStyle name="Vejica 3 9 2 2 4 6 2" xfId="11214"/>
    <cellStyle name="Vejica 3 9 2 2 4 6 2 2" xfId="17700"/>
    <cellStyle name="Vejica 3 9 2 2 4 6 3" xfId="15047"/>
    <cellStyle name="Vejica 3 9 2 2 4 7" xfId="7304"/>
    <cellStyle name="Vejica 3 9 2 2 4 7 2" xfId="11578"/>
    <cellStyle name="Vejica 3 9 2 2 4 7 2 2" xfId="18057"/>
    <cellStyle name="Vejica 3 9 2 2 4 7 3" xfId="15401"/>
    <cellStyle name="Vejica 3 9 2 2 4 8" xfId="8507"/>
    <cellStyle name="Vejica 3 9 2 2 4 8 2" xfId="15935"/>
    <cellStyle name="Vejica 3 9 2 2 4 9" xfId="12991"/>
    <cellStyle name="Vejica 3 9 2 2 4 9 2" xfId="18929"/>
    <cellStyle name="Vejica 3 9 2 2 5" xfId="4719"/>
    <cellStyle name="Vejica 3 9 2 2 5 2" xfId="4720"/>
    <cellStyle name="Vejica 3 9 2 2 5 2 2" xfId="5522"/>
    <cellStyle name="Vejica 3 9 2 2 5 3" xfId="5288"/>
    <cellStyle name="Vejica 3 9 2 2 6" xfId="4721"/>
    <cellStyle name="Vejica 3 9 2 2 6 2" xfId="5384"/>
    <cellStyle name="Vejica 3 9 2 2 7" xfId="4713"/>
    <cellStyle name="Vejica 3 9 2 2 8" xfId="5213"/>
    <cellStyle name="Vejica 3 9 2 2 9" xfId="5786"/>
    <cellStyle name="Vejica 3 9 2 2 9 2" xfId="6522"/>
    <cellStyle name="Vejica 3 9 2 2 9 2 2" xfId="10809"/>
    <cellStyle name="Vejica 3 9 2 2 9 2 2 2" xfId="17297"/>
    <cellStyle name="Vejica 3 9 2 2 9 2 3" xfId="14644"/>
    <cellStyle name="Vejica 3 9 2 2 9 3" xfId="10084"/>
    <cellStyle name="Vejica 3 9 2 2 9 3 2" xfId="16581"/>
    <cellStyle name="Vejica 3 9 2 2 9 4" xfId="13932"/>
    <cellStyle name="Vejica 3 9 2 3" xfId="2292"/>
    <cellStyle name="Vejica 3 9 2 3 2" xfId="4722"/>
    <cellStyle name="Vejica 3 9 2 4" xfId="2293"/>
    <cellStyle name="Vejica 3 9 2 4 2" xfId="4724"/>
    <cellStyle name="Vejica 3 9 2 4 2 2" xfId="5387"/>
    <cellStyle name="Vejica 3 9 2 4 3" xfId="4723"/>
    <cellStyle name="Vejica 3 9 2 5" xfId="2294"/>
    <cellStyle name="Vejica 3 9 2 5 10" xfId="13732"/>
    <cellStyle name="Vejica 3 9 2 5 2" xfId="4726"/>
    <cellStyle name="Vejica 3 9 2 5 2 2" xfId="5388"/>
    <cellStyle name="Vejica 3 9 2 5 2 2 2" xfId="6107"/>
    <cellStyle name="Vejica 3 9 2 5 2 2 2 2" xfId="6728"/>
    <cellStyle name="Vejica 3 9 2 5 2 2 2 2 2" xfId="11015"/>
    <cellStyle name="Vejica 3 9 2 5 2 2 2 2 2 2" xfId="17503"/>
    <cellStyle name="Vejica 3 9 2 5 2 2 2 2 3" xfId="14850"/>
    <cellStyle name="Vejica 3 9 2 5 2 2 2 3" xfId="10407"/>
    <cellStyle name="Vejica 3 9 2 5 2 2 2 3 2" xfId="16897"/>
    <cellStyle name="Vejica 3 9 2 5 2 2 2 4" xfId="14245"/>
    <cellStyle name="Vejica 3 9 2 5 2 2 3" xfId="6001"/>
    <cellStyle name="Vejica 3 9 2 5 2 2 3 2" xfId="10301"/>
    <cellStyle name="Vejica 3 9 2 5 2 2 3 2 2" xfId="16791"/>
    <cellStyle name="Vejica 3 9 2 5 2 2 3 3" xfId="14139"/>
    <cellStyle name="Vejica 3 9 2 5 2 2 4" xfId="6424"/>
    <cellStyle name="Vejica 3 9 2 5 2 2 4 2" xfId="10711"/>
    <cellStyle name="Vejica 3 9 2 5 2 2 4 2 2" xfId="17199"/>
    <cellStyle name="Vejica 3 9 2 5 2 2 4 3" xfId="14546"/>
    <cellStyle name="Vejica 3 9 2 5 2 2 5" xfId="7038"/>
    <cellStyle name="Vejica 3 9 2 5 2 2 5 2" xfId="11319"/>
    <cellStyle name="Vejica 3 9 2 5 2 2 5 2 2" xfId="17805"/>
    <cellStyle name="Vejica 3 9 2 5 2 2 5 3" xfId="15152"/>
    <cellStyle name="Vejica 3 9 2 5 2 2 6" xfId="7408"/>
    <cellStyle name="Vejica 3 9 2 5 2 2 6 2" xfId="11682"/>
    <cellStyle name="Vejica 3 9 2 5 2 2 6 2 2" xfId="18161"/>
    <cellStyle name="Vejica 3 9 2 5 2 2 6 3" xfId="15505"/>
    <cellStyle name="Vejica 3 9 2 5 2 2 7" xfId="9845"/>
    <cellStyle name="Vejica 3 9 2 5 2 2 7 2" xfId="16444"/>
    <cellStyle name="Vejica 3 9 2 5 2 2 8" xfId="13835"/>
    <cellStyle name="Vejica 3 9 2 5 3" xfId="4725"/>
    <cellStyle name="Vejica 3 9 2 5 4" xfId="5887"/>
    <cellStyle name="Vejica 3 9 2 5 4 2" xfId="6621"/>
    <cellStyle name="Vejica 3 9 2 5 4 2 2" xfId="10908"/>
    <cellStyle name="Vejica 3 9 2 5 4 2 2 2" xfId="17396"/>
    <cellStyle name="Vejica 3 9 2 5 4 2 3" xfId="14743"/>
    <cellStyle name="Vejica 3 9 2 5 4 3" xfId="10185"/>
    <cellStyle name="Vejica 3 9 2 5 4 3 2" xfId="16681"/>
    <cellStyle name="Vejica 3 9 2 5 4 4" xfId="14032"/>
    <cellStyle name="Vejica 3 9 2 5 5" xfId="6321"/>
    <cellStyle name="Vejica 3 9 2 5 5 2" xfId="10608"/>
    <cellStyle name="Vejica 3 9 2 5 5 2 2" xfId="17096"/>
    <cellStyle name="Vejica 3 9 2 5 5 3" xfId="14443"/>
    <cellStyle name="Vejica 3 9 2 5 6" xfId="6934"/>
    <cellStyle name="Vejica 3 9 2 5 6 2" xfId="11215"/>
    <cellStyle name="Vejica 3 9 2 5 6 2 2" xfId="17701"/>
    <cellStyle name="Vejica 3 9 2 5 6 3" xfId="15048"/>
    <cellStyle name="Vejica 3 9 2 5 7" xfId="7305"/>
    <cellStyle name="Vejica 3 9 2 5 7 2" xfId="11579"/>
    <cellStyle name="Vejica 3 9 2 5 7 2 2" xfId="18058"/>
    <cellStyle name="Vejica 3 9 2 5 7 3" xfId="15402"/>
    <cellStyle name="Vejica 3 9 2 5 8" xfId="8510"/>
    <cellStyle name="Vejica 3 9 2 5 8 2" xfId="15938"/>
    <cellStyle name="Vejica 3 9 2 5 9" xfId="12992"/>
    <cellStyle name="Vejica 3 9 2 5 9 2" xfId="18930"/>
    <cellStyle name="Vejica 3 9 2 6" xfId="4727"/>
    <cellStyle name="Vejica 3 9 2 6 2" xfId="4728"/>
    <cellStyle name="Vejica 3 9 2 6 2 2" xfId="5523"/>
    <cellStyle name="Vejica 3 9 2 6 3" xfId="5289"/>
    <cellStyle name="Vejica 3 9 2 7" xfId="4729"/>
    <cellStyle name="Vejica 3 9 2 7 2" xfId="5383"/>
    <cellStyle name="Vejica 3 9 2 8" xfId="4712"/>
    <cellStyle name="Vejica 3 9 2 9" xfId="5245"/>
    <cellStyle name="Vejica 3 9 3" xfId="733"/>
    <cellStyle name="Vejica 3 9 3 10" xfId="6223"/>
    <cellStyle name="Vejica 3 9 3 10 2" xfId="10510"/>
    <cellStyle name="Vejica 3 9 3 10 2 2" xfId="16998"/>
    <cellStyle name="Vejica 3 9 3 10 3" xfId="14345"/>
    <cellStyle name="Vejica 3 9 3 11" xfId="6836"/>
    <cellStyle name="Vejica 3 9 3 11 2" xfId="11117"/>
    <cellStyle name="Vejica 3 9 3 11 2 2" xfId="17603"/>
    <cellStyle name="Vejica 3 9 3 11 3" xfId="14950"/>
    <cellStyle name="Vejica 3 9 3 12" xfId="7207"/>
    <cellStyle name="Vejica 3 9 3 12 2" xfId="11481"/>
    <cellStyle name="Vejica 3 9 3 12 2 2" xfId="17960"/>
    <cellStyle name="Vejica 3 9 3 12 3" xfId="15304"/>
    <cellStyle name="Vejica 3 9 3 13" xfId="7941"/>
    <cellStyle name="Vejica 3 9 3 13 2" xfId="15684"/>
    <cellStyle name="Vejica 3 9 3 14" xfId="12716"/>
    <cellStyle name="Vejica 3 9 3 14 2" xfId="18655"/>
    <cellStyle name="Vejica 3 9 3 15" xfId="13627"/>
    <cellStyle name="Vejica 3 9 3 2" xfId="2295"/>
    <cellStyle name="Vejica 3 9 3 2 2" xfId="4731"/>
    <cellStyle name="Vejica 3 9 3 3" xfId="2296"/>
    <cellStyle name="Vejica 3 9 3 3 2" xfId="4733"/>
    <cellStyle name="Vejica 3 9 3 3 2 2" xfId="5390"/>
    <cellStyle name="Vejica 3 9 3 3 3" xfId="4732"/>
    <cellStyle name="Vejica 3 9 3 4" xfId="2297"/>
    <cellStyle name="Vejica 3 9 3 4 10" xfId="13733"/>
    <cellStyle name="Vejica 3 9 3 4 2" xfId="4735"/>
    <cellStyle name="Vejica 3 9 3 4 2 2" xfId="5391"/>
    <cellStyle name="Vejica 3 9 3 4 2 2 2" xfId="6108"/>
    <cellStyle name="Vejica 3 9 3 4 2 2 2 2" xfId="6729"/>
    <cellStyle name="Vejica 3 9 3 4 2 2 2 2 2" xfId="11016"/>
    <cellStyle name="Vejica 3 9 3 4 2 2 2 2 2 2" xfId="17504"/>
    <cellStyle name="Vejica 3 9 3 4 2 2 2 2 3" xfId="14851"/>
    <cellStyle name="Vejica 3 9 3 4 2 2 2 3" xfId="10408"/>
    <cellStyle name="Vejica 3 9 3 4 2 2 2 3 2" xfId="16898"/>
    <cellStyle name="Vejica 3 9 3 4 2 2 2 4" xfId="14246"/>
    <cellStyle name="Vejica 3 9 3 4 2 2 3" xfId="6002"/>
    <cellStyle name="Vejica 3 9 3 4 2 2 3 2" xfId="10302"/>
    <cellStyle name="Vejica 3 9 3 4 2 2 3 2 2" xfId="16792"/>
    <cellStyle name="Vejica 3 9 3 4 2 2 3 3" xfId="14140"/>
    <cellStyle name="Vejica 3 9 3 4 2 2 4" xfId="6425"/>
    <cellStyle name="Vejica 3 9 3 4 2 2 4 2" xfId="10712"/>
    <cellStyle name="Vejica 3 9 3 4 2 2 4 2 2" xfId="17200"/>
    <cellStyle name="Vejica 3 9 3 4 2 2 4 3" xfId="14547"/>
    <cellStyle name="Vejica 3 9 3 4 2 2 5" xfId="7039"/>
    <cellStyle name="Vejica 3 9 3 4 2 2 5 2" xfId="11320"/>
    <cellStyle name="Vejica 3 9 3 4 2 2 5 2 2" xfId="17806"/>
    <cellStyle name="Vejica 3 9 3 4 2 2 5 3" xfId="15153"/>
    <cellStyle name="Vejica 3 9 3 4 2 2 6" xfId="7409"/>
    <cellStyle name="Vejica 3 9 3 4 2 2 6 2" xfId="11683"/>
    <cellStyle name="Vejica 3 9 3 4 2 2 6 2 2" xfId="18162"/>
    <cellStyle name="Vejica 3 9 3 4 2 2 6 3" xfId="15506"/>
    <cellStyle name="Vejica 3 9 3 4 2 2 7" xfId="9847"/>
    <cellStyle name="Vejica 3 9 3 4 2 2 7 2" xfId="16445"/>
    <cellStyle name="Vejica 3 9 3 4 2 2 8" xfId="13836"/>
    <cellStyle name="Vejica 3 9 3 4 3" xfId="4734"/>
    <cellStyle name="Vejica 3 9 3 4 4" xfId="5888"/>
    <cellStyle name="Vejica 3 9 3 4 4 2" xfId="6622"/>
    <cellStyle name="Vejica 3 9 3 4 4 2 2" xfId="10909"/>
    <cellStyle name="Vejica 3 9 3 4 4 2 2 2" xfId="17397"/>
    <cellStyle name="Vejica 3 9 3 4 4 2 3" xfId="14744"/>
    <cellStyle name="Vejica 3 9 3 4 4 3" xfId="10186"/>
    <cellStyle name="Vejica 3 9 3 4 4 3 2" xfId="16682"/>
    <cellStyle name="Vejica 3 9 3 4 4 4" xfId="14033"/>
    <cellStyle name="Vejica 3 9 3 4 5" xfId="6322"/>
    <cellStyle name="Vejica 3 9 3 4 5 2" xfId="10609"/>
    <cellStyle name="Vejica 3 9 3 4 5 2 2" xfId="17097"/>
    <cellStyle name="Vejica 3 9 3 4 5 3" xfId="14444"/>
    <cellStyle name="Vejica 3 9 3 4 6" xfId="6935"/>
    <cellStyle name="Vejica 3 9 3 4 6 2" xfId="11216"/>
    <cellStyle name="Vejica 3 9 3 4 6 2 2" xfId="17702"/>
    <cellStyle name="Vejica 3 9 3 4 6 3" xfId="15049"/>
    <cellStyle name="Vejica 3 9 3 4 7" xfId="7306"/>
    <cellStyle name="Vejica 3 9 3 4 7 2" xfId="11580"/>
    <cellStyle name="Vejica 3 9 3 4 7 2 2" xfId="18059"/>
    <cellStyle name="Vejica 3 9 3 4 7 3" xfId="15403"/>
    <cellStyle name="Vejica 3 9 3 4 8" xfId="8513"/>
    <cellStyle name="Vejica 3 9 3 4 8 2" xfId="15940"/>
    <cellStyle name="Vejica 3 9 3 4 9" xfId="12993"/>
    <cellStyle name="Vejica 3 9 3 4 9 2" xfId="18931"/>
    <cellStyle name="Vejica 3 9 3 5" xfId="4736"/>
    <cellStyle name="Vejica 3 9 3 5 2" xfId="4737"/>
    <cellStyle name="Vejica 3 9 3 5 2 2" xfId="5524"/>
    <cellStyle name="Vejica 3 9 3 5 3" xfId="5290"/>
    <cellStyle name="Vejica 3 9 3 6" xfId="4738"/>
    <cellStyle name="Vejica 3 9 3 6 2" xfId="5389"/>
    <cellStyle name="Vejica 3 9 3 7" xfId="4730"/>
    <cellStyle name="Vejica 3 9 3 8" xfId="5252"/>
    <cellStyle name="Vejica 3 9 3 9" xfId="5787"/>
    <cellStyle name="Vejica 3 9 3 9 2" xfId="6523"/>
    <cellStyle name="Vejica 3 9 3 9 2 2" xfId="10810"/>
    <cellStyle name="Vejica 3 9 3 9 2 2 2" xfId="17298"/>
    <cellStyle name="Vejica 3 9 3 9 2 3" xfId="14645"/>
    <cellStyle name="Vejica 3 9 3 9 3" xfId="10085"/>
    <cellStyle name="Vejica 3 9 3 9 3 2" xfId="16582"/>
    <cellStyle name="Vejica 3 9 3 9 4" xfId="13933"/>
    <cellStyle name="Vejica 3 9 4" xfId="2298"/>
    <cellStyle name="Vejica 3 9 4 2" xfId="4739"/>
    <cellStyle name="Vejica 3 9 5" xfId="2299"/>
    <cellStyle name="Vejica 3 9 5 2" xfId="4741"/>
    <cellStyle name="Vejica 3 9 5 2 2" xfId="5392"/>
    <cellStyle name="Vejica 3 9 5 3" xfId="4740"/>
    <cellStyle name="Vejica 3 9 6" xfId="2300"/>
    <cellStyle name="Vejica 3 9 6 10" xfId="13734"/>
    <cellStyle name="Vejica 3 9 6 2" xfId="4743"/>
    <cellStyle name="Vejica 3 9 6 2 2" xfId="5393"/>
    <cellStyle name="Vejica 3 9 6 2 2 2" xfId="6109"/>
    <cellStyle name="Vejica 3 9 6 2 2 2 2" xfId="6730"/>
    <cellStyle name="Vejica 3 9 6 2 2 2 2 2" xfId="11017"/>
    <cellStyle name="Vejica 3 9 6 2 2 2 2 2 2" xfId="17505"/>
    <cellStyle name="Vejica 3 9 6 2 2 2 2 3" xfId="14852"/>
    <cellStyle name="Vejica 3 9 6 2 2 2 3" xfId="10409"/>
    <cellStyle name="Vejica 3 9 6 2 2 2 3 2" xfId="16899"/>
    <cellStyle name="Vejica 3 9 6 2 2 2 4" xfId="14247"/>
    <cellStyle name="Vejica 3 9 6 2 2 3" xfId="6003"/>
    <cellStyle name="Vejica 3 9 6 2 2 3 2" xfId="10303"/>
    <cellStyle name="Vejica 3 9 6 2 2 3 2 2" xfId="16793"/>
    <cellStyle name="Vejica 3 9 6 2 2 3 3" xfId="14141"/>
    <cellStyle name="Vejica 3 9 6 2 2 4" xfId="6426"/>
    <cellStyle name="Vejica 3 9 6 2 2 4 2" xfId="10713"/>
    <cellStyle name="Vejica 3 9 6 2 2 4 2 2" xfId="17201"/>
    <cellStyle name="Vejica 3 9 6 2 2 4 3" xfId="14548"/>
    <cellStyle name="Vejica 3 9 6 2 2 5" xfId="7040"/>
    <cellStyle name="Vejica 3 9 6 2 2 5 2" xfId="11321"/>
    <cellStyle name="Vejica 3 9 6 2 2 5 2 2" xfId="17807"/>
    <cellStyle name="Vejica 3 9 6 2 2 5 3" xfId="15154"/>
    <cellStyle name="Vejica 3 9 6 2 2 6" xfId="7410"/>
    <cellStyle name="Vejica 3 9 6 2 2 6 2" xfId="11684"/>
    <cellStyle name="Vejica 3 9 6 2 2 6 2 2" xfId="18163"/>
    <cellStyle name="Vejica 3 9 6 2 2 6 3" xfId="15507"/>
    <cellStyle name="Vejica 3 9 6 2 2 7" xfId="9848"/>
    <cellStyle name="Vejica 3 9 6 2 2 7 2" xfId="16446"/>
    <cellStyle name="Vejica 3 9 6 2 2 8" xfId="13837"/>
    <cellStyle name="Vejica 3 9 6 3" xfId="4742"/>
    <cellStyle name="Vejica 3 9 6 4" xfId="5889"/>
    <cellStyle name="Vejica 3 9 6 4 2" xfId="6623"/>
    <cellStyle name="Vejica 3 9 6 4 2 2" xfId="10910"/>
    <cellStyle name="Vejica 3 9 6 4 2 2 2" xfId="17398"/>
    <cellStyle name="Vejica 3 9 6 4 2 3" xfId="14745"/>
    <cellStyle name="Vejica 3 9 6 4 3" xfId="10187"/>
    <cellStyle name="Vejica 3 9 6 4 3 2" xfId="16683"/>
    <cellStyle name="Vejica 3 9 6 4 4" xfId="14034"/>
    <cellStyle name="Vejica 3 9 6 5" xfId="6323"/>
    <cellStyle name="Vejica 3 9 6 5 2" xfId="10610"/>
    <cellStyle name="Vejica 3 9 6 5 2 2" xfId="17098"/>
    <cellStyle name="Vejica 3 9 6 5 3" xfId="14445"/>
    <cellStyle name="Vejica 3 9 6 6" xfId="6936"/>
    <cellStyle name="Vejica 3 9 6 6 2" xfId="11217"/>
    <cellStyle name="Vejica 3 9 6 6 2 2" xfId="17703"/>
    <cellStyle name="Vejica 3 9 6 6 3" xfId="15050"/>
    <cellStyle name="Vejica 3 9 6 7" xfId="7307"/>
    <cellStyle name="Vejica 3 9 6 7 2" xfId="11581"/>
    <cellStyle name="Vejica 3 9 6 7 2 2" xfId="18060"/>
    <cellStyle name="Vejica 3 9 6 7 3" xfId="15404"/>
    <cellStyle name="Vejica 3 9 6 8" xfId="8514"/>
    <cellStyle name="Vejica 3 9 6 8 2" xfId="15941"/>
    <cellStyle name="Vejica 3 9 6 9" xfId="12994"/>
    <cellStyle name="Vejica 3 9 6 9 2" xfId="18932"/>
    <cellStyle name="Vejica 3 9 7" xfId="4744"/>
    <cellStyle name="Vejica 3 9 7 2" xfId="4745"/>
    <cellStyle name="Vejica 3 9 7 2 2" xfId="5525"/>
    <cellStyle name="Vejica 3 9 7 3" xfId="5291"/>
    <cellStyle name="Vejica 3 9 8" xfId="4746"/>
    <cellStyle name="Vejica 3 9 8 2" xfId="5382"/>
    <cellStyle name="Vejica 3 9 9" xfId="4711"/>
    <cellStyle name="Vejica 30" xfId="734"/>
    <cellStyle name="Vejica 30 2" xfId="2301"/>
    <cellStyle name="Vejica 30 2 2" xfId="4748"/>
    <cellStyle name="Vejica 30 2 2 2" xfId="8931"/>
    <cellStyle name="Vejica 30 2 2 2 2" xfId="16075"/>
    <cellStyle name="Vejica 30 2 2 3" xfId="13187"/>
    <cellStyle name="Vejica 30 2 2 3 2" xfId="19122"/>
    <cellStyle name="Vejica 30 2 3" xfId="12209"/>
    <cellStyle name="Vejica 30 2 3 2" xfId="13334"/>
    <cellStyle name="Vejica 30 2 3 2 2" xfId="19269"/>
    <cellStyle name="Vejica 30 2 3 3" xfId="18312"/>
    <cellStyle name="Vejica 30 2 4" xfId="8629"/>
    <cellStyle name="Vejica 30 2 4 2" xfId="13092"/>
    <cellStyle name="Vejica 30 2 4 2 2" xfId="19027"/>
    <cellStyle name="Vejica 30 2 4 3" xfId="15987"/>
    <cellStyle name="Vejica 30 2 5" xfId="8215"/>
    <cellStyle name="Vejica 30 2 5 2" xfId="15784"/>
    <cellStyle name="Vejica 30 2 6" xfId="12558"/>
    <cellStyle name="Vejica 30 2 6 2" xfId="18497"/>
    <cellStyle name="Vejica 30 3" xfId="2302"/>
    <cellStyle name="Vejica 30 3 2" xfId="4749"/>
    <cellStyle name="Vejica 30 3 3" xfId="9263"/>
    <cellStyle name="Vejica 30 3 3 2" xfId="16237"/>
    <cellStyle name="Vejica 30 3 4" xfId="12559"/>
    <cellStyle name="Vejica 30 3 4 2" xfId="18498"/>
    <cellStyle name="Vejica 30 4" xfId="4750"/>
    <cellStyle name="Vejica 30 4 2" xfId="5292"/>
    <cellStyle name="Vejica 30 4 3" xfId="9194"/>
    <cellStyle name="Vejica 30 4 3 2" xfId="16221"/>
    <cellStyle name="Vejica 30 4 4" xfId="13280"/>
    <cellStyle name="Vejica 30 4 4 2" xfId="19215"/>
    <cellStyle name="Vejica 30 5" xfId="4747"/>
    <cellStyle name="Vejica 30 6" xfId="9944"/>
    <cellStyle name="Vejica 30 6 2" xfId="16476"/>
    <cellStyle name="Vejica 30 7" xfId="12975"/>
    <cellStyle name="Vejica 30 7 2" xfId="18913"/>
    <cellStyle name="Vejica 31" xfId="735"/>
    <cellStyle name="Vejica 31 10" xfId="5272"/>
    <cellStyle name="Vejica 31 11" xfId="7907"/>
    <cellStyle name="Vejica 31 11 2" xfId="15663"/>
    <cellStyle name="Vejica 31 12" xfId="12974"/>
    <cellStyle name="Vejica 31 12 2" xfId="18912"/>
    <cellStyle name="Vejica 31 2" xfId="2303"/>
    <cellStyle name="Vejica 31 2 2" xfId="4752"/>
    <cellStyle name="Vejica 31 2 2 2" xfId="8106"/>
    <cellStyle name="Vejica 31 2 2 2 2" xfId="15736"/>
    <cellStyle name="Vejica 31 2 2 3" xfId="13188"/>
    <cellStyle name="Vejica 31 2 2 3 2" xfId="19123"/>
    <cellStyle name="Vejica 31 2 3" xfId="9410"/>
    <cellStyle name="Vejica 31 2 3 2" xfId="13336"/>
    <cellStyle name="Vejica 31 2 3 2 2" xfId="19271"/>
    <cellStyle name="Vejica 31 2 3 3" xfId="16260"/>
    <cellStyle name="Vejica 31 2 4" xfId="12344"/>
    <cellStyle name="Vejica 31 2 4 2" xfId="12837"/>
    <cellStyle name="Vejica 31 2 4 2 2" xfId="18775"/>
    <cellStyle name="Vejica 31 2 4 3" xfId="18358"/>
    <cellStyle name="Vejica 31 2 5" xfId="9810"/>
    <cellStyle name="Vejica 31 2 5 2" xfId="16419"/>
    <cellStyle name="Vejica 31 2 6" xfId="12556"/>
    <cellStyle name="Vejica 31 2 6 2" xfId="18495"/>
    <cellStyle name="Vejica 31 3" xfId="2304"/>
    <cellStyle name="Vejica 31 3 2" xfId="4754"/>
    <cellStyle name="Vejica 31 3 2 2" xfId="5395"/>
    <cellStyle name="Vejica 31 3 3" xfId="4753"/>
    <cellStyle name="Vejica 31 3 4" xfId="9506"/>
    <cellStyle name="Vejica 31 3 4 2" xfId="16301"/>
    <cellStyle name="Vejica 31 3 5" xfId="12557"/>
    <cellStyle name="Vejica 31 3 5 2" xfId="18496"/>
    <cellStyle name="Vejica 31 4" xfId="2305"/>
    <cellStyle name="Vejica 31 4 2" xfId="4755"/>
    <cellStyle name="Vejica 31 4 3" xfId="8625"/>
    <cellStyle name="Vejica 31 4 3 2" xfId="15984"/>
    <cellStyle name="Vejica 31 4 4" xfId="13465"/>
    <cellStyle name="Vejica 31 4 4 2" xfId="19400"/>
    <cellStyle name="Vejica 31 5" xfId="2306"/>
    <cellStyle name="Vejica 31 5 2" xfId="4756"/>
    <cellStyle name="Vejica 31 6" xfId="2307"/>
    <cellStyle name="Vejica 31 6 2" xfId="4757"/>
    <cellStyle name="Vejica 31 7" xfId="4758"/>
    <cellStyle name="Vejica 31 7 2" xfId="4759"/>
    <cellStyle name="Vejica 31 7 2 2" xfId="5526"/>
    <cellStyle name="Vejica 31 7 3" xfId="5293"/>
    <cellStyle name="Vejica 31 8" xfId="4760"/>
    <cellStyle name="Vejica 31 8 2" xfId="5394"/>
    <cellStyle name="Vejica 31 9" xfId="4751"/>
    <cellStyle name="Vejica 32" xfId="736"/>
    <cellStyle name="Vejica 32 10" xfId="5232"/>
    <cellStyle name="Vejica 32 11" xfId="9645"/>
    <cellStyle name="Vejica 32 11 2" xfId="16345"/>
    <cellStyle name="Vejica 32 12" xfId="12964"/>
    <cellStyle name="Vejica 32 12 2" xfId="18902"/>
    <cellStyle name="Vejica 32 2" xfId="2308"/>
    <cellStyle name="Vejica 32 2 2" xfId="4762"/>
    <cellStyle name="Vejica 32 2 2 2" xfId="8957"/>
    <cellStyle name="Vejica 32 2 2 2 2" xfId="16089"/>
    <cellStyle name="Vejica 32 2 2 3" xfId="13189"/>
    <cellStyle name="Vejica 32 2 2 3 2" xfId="19124"/>
    <cellStyle name="Vejica 32 2 3" xfId="7591"/>
    <cellStyle name="Vejica 32 2 3 2" xfId="13403"/>
    <cellStyle name="Vejica 32 2 3 2 2" xfId="19338"/>
    <cellStyle name="Vejica 32 2 3 3" xfId="15518"/>
    <cellStyle name="Vejica 32 2 4" xfId="8489"/>
    <cellStyle name="Vejica 32 2 4 2" xfId="13100"/>
    <cellStyle name="Vejica 32 2 4 2 2" xfId="19035"/>
    <cellStyle name="Vejica 32 2 4 3" xfId="15928"/>
    <cellStyle name="Vejica 32 2 5" xfId="8104"/>
    <cellStyle name="Vejica 32 2 5 2" xfId="15734"/>
    <cellStyle name="Vejica 32 2 6" xfId="12554"/>
    <cellStyle name="Vejica 32 2 6 2" xfId="18493"/>
    <cellStyle name="Vejica 32 3" xfId="2309"/>
    <cellStyle name="Vejica 32 3 2" xfId="4764"/>
    <cellStyle name="Vejica 32 3 2 2" xfId="5397"/>
    <cellStyle name="Vejica 32 3 3" xfId="4763"/>
    <cellStyle name="Vejica 32 3 4" xfId="9438"/>
    <cellStyle name="Vejica 32 3 4 2" xfId="16272"/>
    <cellStyle name="Vejica 32 3 5" xfId="12555"/>
    <cellStyle name="Vejica 32 3 5 2" xfId="18494"/>
    <cellStyle name="Vejica 32 4" xfId="2310"/>
    <cellStyle name="Vejica 32 4 2" xfId="4765"/>
    <cellStyle name="Vejica 32 4 3" xfId="8528"/>
    <cellStyle name="Vejica 32 4 3 2" xfId="15947"/>
    <cellStyle name="Vejica 32 4 4" xfId="13477"/>
    <cellStyle name="Vejica 32 4 4 2" xfId="19412"/>
    <cellStyle name="Vejica 32 5" xfId="2311"/>
    <cellStyle name="Vejica 32 5 2" xfId="4766"/>
    <cellStyle name="Vejica 32 6" xfId="2312"/>
    <cellStyle name="Vejica 32 6 2" xfId="4767"/>
    <cellStyle name="Vejica 32 7" xfId="4768"/>
    <cellStyle name="Vejica 32 7 2" xfId="4769"/>
    <cellStyle name="Vejica 32 7 2 2" xfId="5527"/>
    <cellStyle name="Vejica 32 7 3" xfId="5294"/>
    <cellStyle name="Vejica 32 8" xfId="4770"/>
    <cellStyle name="Vejica 32 8 2" xfId="5396"/>
    <cellStyle name="Vejica 32 9" xfId="4761"/>
    <cellStyle name="Vejica 33" xfId="737"/>
    <cellStyle name="Vejica 33 10" xfId="5210"/>
    <cellStyle name="Vejica 33 11" xfId="9955"/>
    <cellStyle name="Vejica 33 11 2" xfId="16483"/>
    <cellStyle name="Vejica 33 12" xfId="12959"/>
    <cellStyle name="Vejica 33 12 2" xfId="18897"/>
    <cellStyle name="Vejica 33 2" xfId="2313"/>
    <cellStyle name="Vejica 33 2 2" xfId="4772"/>
    <cellStyle name="Vejica 33 2 2 2" xfId="9682"/>
    <cellStyle name="Vejica 33 2 2 2 2" xfId="16363"/>
    <cellStyle name="Vejica 33 2 2 3" xfId="13190"/>
    <cellStyle name="Vejica 33 2 2 3 2" xfId="19125"/>
    <cellStyle name="Vejica 33 2 3" xfId="7800"/>
    <cellStyle name="Vejica 33 2 3 2" xfId="13389"/>
    <cellStyle name="Vejica 33 2 3 2 2" xfId="19324"/>
    <cellStyle name="Vejica 33 2 3 3" xfId="15575"/>
    <cellStyle name="Vejica 33 2 4" xfId="8647"/>
    <cellStyle name="Vejica 33 2 4 2" xfId="13121"/>
    <cellStyle name="Vejica 33 2 4 2 2" xfId="19056"/>
    <cellStyle name="Vejica 33 2 4 3" xfId="15994"/>
    <cellStyle name="Vejica 33 2 5" xfId="8532"/>
    <cellStyle name="Vejica 33 2 5 2" xfId="15949"/>
    <cellStyle name="Vejica 33 2 6" xfId="12552"/>
    <cellStyle name="Vejica 33 2 6 2" xfId="18491"/>
    <cellStyle name="Vejica 33 3" xfId="2314"/>
    <cellStyle name="Vejica 33 3 2" xfId="4774"/>
    <cellStyle name="Vejica 33 3 2 2" xfId="5399"/>
    <cellStyle name="Vejica 33 3 3" xfId="4773"/>
    <cellStyle name="Vejica 33 3 4" xfId="8063"/>
    <cellStyle name="Vejica 33 3 4 2" xfId="15723"/>
    <cellStyle name="Vejica 33 3 5" xfId="12553"/>
    <cellStyle name="Vejica 33 3 5 2" xfId="18492"/>
    <cellStyle name="Vejica 33 4" xfId="2315"/>
    <cellStyle name="Vejica 33 4 2" xfId="4775"/>
    <cellStyle name="Vejica 33 4 3" xfId="8965"/>
    <cellStyle name="Vejica 33 4 3 2" xfId="16096"/>
    <cellStyle name="Vejica 33 4 4" xfId="13347"/>
    <cellStyle name="Vejica 33 4 4 2" xfId="19282"/>
    <cellStyle name="Vejica 33 5" xfId="2316"/>
    <cellStyle name="Vejica 33 5 2" xfId="4776"/>
    <cellStyle name="Vejica 33 6" xfId="2317"/>
    <cellStyle name="Vejica 33 6 2" xfId="4777"/>
    <cellStyle name="Vejica 33 7" xfId="4778"/>
    <cellStyle name="Vejica 33 7 2" xfId="4779"/>
    <cellStyle name="Vejica 33 7 2 2" xfId="5528"/>
    <cellStyle name="Vejica 33 7 3" xfId="5295"/>
    <cellStyle name="Vejica 33 8" xfId="4780"/>
    <cellStyle name="Vejica 33 8 2" xfId="5398"/>
    <cellStyle name="Vejica 33 9" xfId="4771"/>
    <cellStyle name="Vejica 34" xfId="738"/>
    <cellStyle name="Vejica 34 10" xfId="5257"/>
    <cellStyle name="Vejica 34 11" xfId="11755"/>
    <cellStyle name="Vejica 34 11 2" xfId="18172"/>
    <cellStyle name="Vejica 34 12" xfId="12963"/>
    <cellStyle name="Vejica 34 12 2" xfId="18901"/>
    <cellStyle name="Vejica 34 2" xfId="2318"/>
    <cellStyle name="Vejica 34 2 2" xfId="4782"/>
    <cellStyle name="Vejica 34 2 2 2" xfId="12058"/>
    <cellStyle name="Vejica 34 2 2 2 2" xfId="18261"/>
    <cellStyle name="Vejica 34 2 2 3" xfId="13191"/>
    <cellStyle name="Vejica 34 2 2 3 2" xfId="19126"/>
    <cellStyle name="Vejica 34 2 3" xfId="8156"/>
    <cellStyle name="Vejica 34 2 3 2" xfId="13479"/>
    <cellStyle name="Vejica 34 2 3 2 2" xfId="19414"/>
    <cellStyle name="Vejica 34 2 3 3" xfId="15755"/>
    <cellStyle name="Vejica 34 2 4" xfId="8900"/>
    <cellStyle name="Vejica 34 2 4 2" xfId="13117"/>
    <cellStyle name="Vejica 34 2 4 2 2" xfId="19052"/>
    <cellStyle name="Vejica 34 2 4 3" xfId="16060"/>
    <cellStyle name="Vejica 34 2 5" xfId="8940"/>
    <cellStyle name="Vejica 34 2 5 2" xfId="16079"/>
    <cellStyle name="Vejica 34 2 6" xfId="12550"/>
    <cellStyle name="Vejica 34 2 6 2" xfId="18489"/>
    <cellStyle name="Vejica 34 3" xfId="2319"/>
    <cellStyle name="Vejica 34 3 2" xfId="4784"/>
    <cellStyle name="Vejica 34 3 2 2" xfId="5401"/>
    <cellStyle name="Vejica 34 3 3" xfId="4783"/>
    <cellStyle name="Vejica 34 3 4" xfId="8971"/>
    <cellStyle name="Vejica 34 3 4 2" xfId="16098"/>
    <cellStyle name="Vejica 34 3 5" xfId="12551"/>
    <cellStyle name="Vejica 34 3 5 2" xfId="18490"/>
    <cellStyle name="Vejica 34 4" xfId="2320"/>
    <cellStyle name="Vejica 34 4 2" xfId="4785"/>
    <cellStyle name="Vejica 34 4 3" xfId="8735"/>
    <cellStyle name="Vejica 34 4 3 2" xfId="16017"/>
    <cellStyle name="Vejica 34 4 4" xfId="13048"/>
    <cellStyle name="Vejica 34 4 4 2" xfId="18983"/>
    <cellStyle name="Vejica 34 5" xfId="2321"/>
    <cellStyle name="Vejica 34 5 2" xfId="4786"/>
    <cellStyle name="Vejica 34 6" xfId="2322"/>
    <cellStyle name="Vejica 34 6 2" xfId="4787"/>
    <cellStyle name="Vejica 34 7" xfId="4788"/>
    <cellStyle name="Vejica 34 7 2" xfId="4789"/>
    <cellStyle name="Vejica 34 7 2 2" xfId="5529"/>
    <cellStyle name="Vejica 34 7 3" xfId="5296"/>
    <cellStyle name="Vejica 34 8" xfId="4790"/>
    <cellStyle name="Vejica 34 8 2" xfId="5400"/>
    <cellStyle name="Vejica 34 9" xfId="4781"/>
    <cellStyle name="Vejica 35" xfId="2323"/>
    <cellStyle name="Vejica 35 2" xfId="2324"/>
    <cellStyle name="Vejica 35 2 2" xfId="4792"/>
    <cellStyle name="Vejica 35 2 2 2" xfId="9582"/>
    <cellStyle name="Vejica 35 2 2 2 2" xfId="16334"/>
    <cellStyle name="Vejica 35 2 2 3" xfId="13192"/>
    <cellStyle name="Vejica 35 2 2 3 2" xfId="19127"/>
    <cellStyle name="Vejica 35 2 3" xfId="11992"/>
    <cellStyle name="Vejica 35 2 3 2" xfId="13459"/>
    <cellStyle name="Vejica 35 2 3 2 2" xfId="19394"/>
    <cellStyle name="Vejica 35 2 3 3" xfId="18243"/>
    <cellStyle name="Vejica 35 2 4" xfId="8890"/>
    <cellStyle name="Vejica 35 2 4 2" xfId="13030"/>
    <cellStyle name="Vejica 35 2 4 2 2" xfId="18965"/>
    <cellStyle name="Vejica 35 2 4 3" xfId="16052"/>
    <cellStyle name="Vejica 35 2 5" xfId="7792"/>
    <cellStyle name="Vejica 35 2 5 2" xfId="15569"/>
    <cellStyle name="Vejica 35 2 6" xfId="12548"/>
    <cellStyle name="Vejica 35 2 6 2" xfId="18487"/>
    <cellStyle name="Vejica 35 3" xfId="2325"/>
    <cellStyle name="Vejica 35 3 2" xfId="4793"/>
    <cellStyle name="Vejica 35 3 3" xfId="11769"/>
    <cellStyle name="Vejica 35 3 3 2" xfId="18175"/>
    <cellStyle name="Vejica 35 3 4" xfId="12549"/>
    <cellStyle name="Vejica 35 3 4 2" xfId="18488"/>
    <cellStyle name="Vejica 35 4" xfId="4794"/>
    <cellStyle name="Vejica 35 4 2" xfId="5402"/>
    <cellStyle name="Vejica 35 4 3" xfId="8127"/>
    <cellStyle name="Vejica 35 4 3 2" xfId="15744"/>
    <cellStyle name="Vejica 35 4 4" xfId="13411"/>
    <cellStyle name="Vejica 35 4 4 2" xfId="19346"/>
    <cellStyle name="Vejica 35 5" xfId="4791"/>
    <cellStyle name="Vejica 35 6" xfId="12366"/>
    <cellStyle name="Vejica 35 6 2" xfId="18361"/>
    <cellStyle name="Vejica 35 7" xfId="12972"/>
    <cellStyle name="Vejica 35 7 2" xfId="18910"/>
    <cellStyle name="Vejica 36" xfId="2326"/>
    <cellStyle name="Vejica 36 2" xfId="4795"/>
    <cellStyle name="Vejica 36 2 2" xfId="11977"/>
    <cellStyle name="Vejica 36 2 2 2" xfId="13193"/>
    <cellStyle name="Vejica 36 2 2 2 2" xfId="19128"/>
    <cellStyle name="Vejica 36 2 2 3" xfId="18235"/>
    <cellStyle name="Vejica 36 2 3" xfId="9709"/>
    <cellStyle name="Vejica 36 2 3 2" xfId="13454"/>
    <cellStyle name="Vejica 36 2 3 2 2" xfId="19389"/>
    <cellStyle name="Vejica 36 2 3 3" xfId="16371"/>
    <cellStyle name="Vejica 36 2 4" xfId="7677"/>
    <cellStyle name="Vejica 36 2 4 2" xfId="13047"/>
    <cellStyle name="Vejica 36 2 4 2 2" xfId="18982"/>
    <cellStyle name="Vejica 36 2 4 3" xfId="15543"/>
    <cellStyle name="Vejica 36 2 5" xfId="12330"/>
    <cellStyle name="Vejica 36 2 5 2" xfId="18354"/>
    <cellStyle name="Vejica 36 2 6" xfId="12546"/>
    <cellStyle name="Vejica 36 2 6 2" xfId="18485"/>
    <cellStyle name="Vejica 36 3" xfId="8119"/>
    <cellStyle name="Vejica 36 3 2" xfId="12547"/>
    <cellStyle name="Vejica 36 3 2 2" xfId="18486"/>
    <cellStyle name="Vejica 36 3 3" xfId="15741"/>
    <cellStyle name="Vejica 36 4" xfId="12183"/>
    <cellStyle name="Vejica 36 4 2" xfId="13380"/>
    <cellStyle name="Vejica 36 4 2 2" xfId="19315"/>
    <cellStyle name="Vejica 36 4 3" xfId="18304"/>
    <cellStyle name="Vejica 36 5" xfId="7752"/>
    <cellStyle name="Vejica 36 5 2" xfId="15554"/>
    <cellStyle name="Vejica 36 6" xfId="12977"/>
    <cellStyle name="Vejica 36 6 2" xfId="18915"/>
    <cellStyle name="Vejica 37" xfId="2327"/>
    <cellStyle name="Vejica 37 2" xfId="4796"/>
    <cellStyle name="Vejica 37 2 2" xfId="11991"/>
    <cellStyle name="Vejica 37 2 2 2" xfId="13194"/>
    <cellStyle name="Vejica 37 2 2 2 2" xfId="19129"/>
    <cellStyle name="Vejica 37 2 2 3" xfId="18242"/>
    <cellStyle name="Vejica 37 2 3" xfId="9461"/>
    <cellStyle name="Vejica 37 2 3 2" xfId="13415"/>
    <cellStyle name="Vejica 37 2 3 2 2" xfId="19350"/>
    <cellStyle name="Vejica 37 2 3 3" xfId="16280"/>
    <cellStyle name="Vejica 37 2 4" xfId="8498"/>
    <cellStyle name="Vejica 37 2 4 2" xfId="13133"/>
    <cellStyle name="Vejica 37 2 4 2 2" xfId="19068"/>
    <cellStyle name="Vejica 37 2 4 3" xfId="15932"/>
    <cellStyle name="Vejica 37 2 5" xfId="12093"/>
    <cellStyle name="Vejica 37 2 5 2" xfId="18274"/>
    <cellStyle name="Vejica 37 2 6" xfId="12544"/>
    <cellStyle name="Vejica 37 2 6 2" xfId="18483"/>
    <cellStyle name="Vejica 37 3" xfId="7736"/>
    <cellStyle name="Vejica 37 3 2" xfId="12545"/>
    <cellStyle name="Vejica 37 3 2 2" xfId="18484"/>
    <cellStyle name="Vejica 37 3 3" xfId="15551"/>
    <cellStyle name="Vejica 37 4" xfId="8644"/>
    <cellStyle name="Vejica 37 4 2" xfId="13487"/>
    <cellStyle name="Vejica 37 4 2 2" xfId="19422"/>
    <cellStyle name="Vejica 37 4 3" xfId="15991"/>
    <cellStyle name="Vejica 37 5" xfId="11806"/>
    <cellStyle name="Vejica 37 5 2" xfId="18184"/>
    <cellStyle name="Vejica 37 6" xfId="12957"/>
    <cellStyle name="Vejica 37 6 2" xfId="18895"/>
    <cellStyle name="Vejica 38" xfId="2328"/>
    <cellStyle name="Vejica 38 2" xfId="4797"/>
    <cellStyle name="Vejica 38 2 2" xfId="12156"/>
    <cellStyle name="Vejica 38 2 2 2" xfId="13195"/>
    <cellStyle name="Vejica 38 2 2 2 2" xfId="19130"/>
    <cellStyle name="Vejica 38 2 2 3" xfId="18295"/>
    <cellStyle name="Vejica 38 2 3" xfId="8987"/>
    <cellStyle name="Vejica 38 2 3 2" xfId="13405"/>
    <cellStyle name="Vejica 38 2 3 2 2" xfId="19340"/>
    <cellStyle name="Vejica 38 2 3 3" xfId="16105"/>
    <cellStyle name="Vejica 38 2 4" xfId="8185"/>
    <cellStyle name="Vejica 38 2 4 2" xfId="13032"/>
    <cellStyle name="Vejica 38 2 4 2 2" xfId="18967"/>
    <cellStyle name="Vejica 38 2 4 3" xfId="15772"/>
    <cellStyle name="Vejica 38 2 5" xfId="12368"/>
    <cellStyle name="Vejica 38 2 5 2" xfId="18362"/>
    <cellStyle name="Vejica 38 2 6" xfId="12542"/>
    <cellStyle name="Vejica 38 2 6 2" xfId="18481"/>
    <cellStyle name="Vejica 38 3" xfId="9262"/>
    <cellStyle name="Vejica 38 3 2" xfId="12543"/>
    <cellStyle name="Vejica 38 3 2 2" xfId="18482"/>
    <cellStyle name="Vejica 38 3 3" xfId="16236"/>
    <cellStyle name="Vejica 38 4" xfId="8985"/>
    <cellStyle name="Vejica 38 4 2" xfId="13526"/>
    <cellStyle name="Vejica 38 4 2 2" xfId="19461"/>
    <cellStyle name="Vejica 38 4 3" xfId="16103"/>
    <cellStyle name="Vejica 38 5" xfId="8237"/>
    <cellStyle name="Vejica 38 5 2" xfId="15799"/>
    <cellStyle name="Vejica 38 6" xfId="12960"/>
    <cellStyle name="Vejica 38 6 2" xfId="18898"/>
    <cellStyle name="Vejica 39" xfId="2329"/>
    <cellStyle name="Vejica 39 10" xfId="12699"/>
    <cellStyle name="Vejica 39 10 2" xfId="18638"/>
    <cellStyle name="Vejica 39 11" xfId="13735"/>
    <cellStyle name="Vejica 39 2" xfId="4798"/>
    <cellStyle name="Vejica 39 2 2" xfId="8199"/>
    <cellStyle name="Vejica 39 2 2 2" xfId="13196"/>
    <cellStyle name="Vejica 39 2 2 2 2" xfId="19131"/>
    <cellStyle name="Vejica 39 2 2 3" xfId="15778"/>
    <cellStyle name="Vejica 39 2 3" xfId="7920"/>
    <cellStyle name="Vejica 39 2 3 2" xfId="13344"/>
    <cellStyle name="Vejica 39 2 3 2 2" xfId="19279"/>
    <cellStyle name="Vejica 39 2 3 3" xfId="15668"/>
    <cellStyle name="Vejica 39 2 4" xfId="12300"/>
    <cellStyle name="Vejica 39 2 4 2" xfId="13024"/>
    <cellStyle name="Vejica 39 2 4 2 2" xfId="18959"/>
    <cellStyle name="Vejica 39 2 4 3" xfId="18341"/>
    <cellStyle name="Vejica 39 2 5" xfId="12014"/>
    <cellStyle name="Vejica 39 2 5 2" xfId="18248"/>
    <cellStyle name="Vejica 39 2 6" xfId="12540"/>
    <cellStyle name="Vejica 39 2 6 2" xfId="18479"/>
    <cellStyle name="Vejica 39 3" xfId="5890"/>
    <cellStyle name="Vejica 39 3 2" xfId="6624"/>
    <cellStyle name="Vejica 39 3 2 2" xfId="10911"/>
    <cellStyle name="Vejica 39 3 2 2 2" xfId="17399"/>
    <cellStyle name="Vejica 39 3 2 3" xfId="14746"/>
    <cellStyle name="Vejica 39 3 3" xfId="10188"/>
    <cellStyle name="Vejica 39 3 3 2" xfId="16684"/>
    <cellStyle name="Vejica 39 3 4" xfId="9874"/>
    <cellStyle name="Vejica 39 3 4 2" xfId="16458"/>
    <cellStyle name="Vejica 39 3 5" xfId="12541"/>
    <cellStyle name="Vejica 39 3 5 2" xfId="18480"/>
    <cellStyle name="Vejica 39 3 6" xfId="14035"/>
    <cellStyle name="Vejica 39 4" xfId="6324"/>
    <cellStyle name="Vejica 39 4 2" xfId="10611"/>
    <cellStyle name="Vejica 39 4 2 2" xfId="17099"/>
    <cellStyle name="Vejica 39 4 3" xfId="12072"/>
    <cellStyle name="Vejica 39 4 3 2" xfId="18268"/>
    <cellStyle name="Vejica 39 4 4" xfId="13439"/>
    <cellStyle name="Vejica 39 4 4 2" xfId="19374"/>
    <cellStyle name="Vejica 39 4 5" xfId="14446"/>
    <cellStyle name="Vejica 39 5" xfId="6937"/>
    <cellStyle name="Vejica 39 5 2" xfId="11218"/>
    <cellStyle name="Vejica 39 5 2 2" xfId="17704"/>
    <cellStyle name="Vejica 39 5 3" xfId="15051"/>
    <cellStyle name="Vejica 39 6" xfId="7308"/>
    <cellStyle name="Vejica 39 6 2" xfId="11582"/>
    <cellStyle name="Vejica 39 6 2 2" xfId="18061"/>
    <cellStyle name="Vejica 39 6 3" xfId="15405"/>
    <cellStyle name="Vejica 39 7" xfId="8527"/>
    <cellStyle name="Vejica 39 7 2" xfId="15946"/>
    <cellStyle name="Vejica 39 8" xfId="9546"/>
    <cellStyle name="Vejica 39 8 2" xfId="16321"/>
    <cellStyle name="Vejica 39 9" xfId="12995"/>
    <cellStyle name="Vejica 39 9 2" xfId="18933"/>
    <cellStyle name="Vejica 4" xfId="739"/>
    <cellStyle name="Vejica 4 10" xfId="740"/>
    <cellStyle name="Vejica 4 10 10" xfId="5235"/>
    <cellStyle name="Vejica 4 10 2" xfId="741"/>
    <cellStyle name="Vejica 4 10 2 2" xfId="742"/>
    <cellStyle name="Vejica 4 10 2 2 2" xfId="2330"/>
    <cellStyle name="Vejica 4 10 2 2 2 2" xfId="4803"/>
    <cellStyle name="Vejica 4 10 2 2 3" xfId="2331"/>
    <cellStyle name="Vejica 4 10 2 2 3 2" xfId="4805"/>
    <cellStyle name="Vejica 4 10 2 2 3 2 2" xfId="5407"/>
    <cellStyle name="Vejica 4 10 2 2 3 3" xfId="4804"/>
    <cellStyle name="Vejica 4 10 2 2 4" xfId="2332"/>
    <cellStyle name="Vejica 4 10 2 2 4 2" xfId="4807"/>
    <cellStyle name="Vejica 4 10 2 2 4 2 2" xfId="5408"/>
    <cellStyle name="Vejica 4 10 2 2 4 3" xfId="4806"/>
    <cellStyle name="Vejica 4 10 2 2 5" xfId="4808"/>
    <cellStyle name="Vejica 4 10 2 2 5 2" xfId="4809"/>
    <cellStyle name="Vejica 4 10 2 2 5 2 2" xfId="5530"/>
    <cellStyle name="Vejica 4 10 2 2 5 3" xfId="5297"/>
    <cellStyle name="Vejica 4 10 2 2 6" xfId="4810"/>
    <cellStyle name="Vejica 4 10 2 2 6 2" xfId="5406"/>
    <cellStyle name="Vejica 4 10 2 2 7" xfId="4802"/>
    <cellStyle name="Vejica 4 10 2 2 8" xfId="5242"/>
    <cellStyle name="Vejica 4 10 2 3" xfId="2333"/>
    <cellStyle name="Vejica 4 10 2 3 2" xfId="4811"/>
    <cellStyle name="Vejica 4 10 2 4" xfId="2334"/>
    <cellStyle name="Vejica 4 10 2 4 2" xfId="4813"/>
    <cellStyle name="Vejica 4 10 2 4 2 2" xfId="5409"/>
    <cellStyle name="Vejica 4 10 2 4 3" xfId="4812"/>
    <cellStyle name="Vejica 4 10 2 5" xfId="2335"/>
    <cellStyle name="Vejica 4 10 2 5 2" xfId="4815"/>
    <cellStyle name="Vejica 4 10 2 5 2 2" xfId="5410"/>
    <cellStyle name="Vejica 4 10 2 5 3" xfId="4814"/>
    <cellStyle name="Vejica 4 10 2 6" xfId="4816"/>
    <cellStyle name="Vejica 4 10 2 6 2" xfId="4817"/>
    <cellStyle name="Vejica 4 10 2 6 2 2" xfId="5531"/>
    <cellStyle name="Vejica 4 10 2 6 3" xfId="5298"/>
    <cellStyle name="Vejica 4 10 2 7" xfId="4818"/>
    <cellStyle name="Vejica 4 10 2 7 2" xfId="5405"/>
    <cellStyle name="Vejica 4 10 2 8" xfId="4801"/>
    <cellStyle name="Vejica 4 10 2 9" xfId="5224"/>
    <cellStyle name="Vejica 4 10 3" xfId="743"/>
    <cellStyle name="Vejica 4 10 3 2" xfId="2336"/>
    <cellStyle name="Vejica 4 10 3 2 2" xfId="4820"/>
    <cellStyle name="Vejica 4 10 3 3" xfId="2337"/>
    <cellStyle name="Vejica 4 10 3 3 2" xfId="4822"/>
    <cellStyle name="Vejica 4 10 3 3 2 2" xfId="5412"/>
    <cellStyle name="Vejica 4 10 3 3 3" xfId="4821"/>
    <cellStyle name="Vejica 4 10 3 4" xfId="2338"/>
    <cellStyle name="Vejica 4 10 3 4 2" xfId="4824"/>
    <cellStyle name="Vejica 4 10 3 4 2 2" xfId="5413"/>
    <cellStyle name="Vejica 4 10 3 4 3" xfId="4823"/>
    <cellStyle name="Vejica 4 10 3 5" xfId="4825"/>
    <cellStyle name="Vejica 4 10 3 5 2" xfId="4826"/>
    <cellStyle name="Vejica 4 10 3 5 2 2" xfId="5532"/>
    <cellStyle name="Vejica 4 10 3 5 3" xfId="5299"/>
    <cellStyle name="Vejica 4 10 3 6" xfId="4827"/>
    <cellStyle name="Vejica 4 10 3 6 2" xfId="5411"/>
    <cellStyle name="Vejica 4 10 3 7" xfId="4819"/>
    <cellStyle name="Vejica 4 10 3 8" xfId="5216"/>
    <cellStyle name="Vejica 4 10 4" xfId="2339"/>
    <cellStyle name="Vejica 4 10 4 2" xfId="4828"/>
    <cellStyle name="Vejica 4 10 5" xfId="2340"/>
    <cellStyle name="Vejica 4 10 5 2" xfId="4830"/>
    <cellStyle name="Vejica 4 10 5 2 2" xfId="5414"/>
    <cellStyle name="Vejica 4 10 5 3" xfId="4829"/>
    <cellStyle name="Vejica 4 10 6" xfId="2341"/>
    <cellStyle name="Vejica 4 10 6 2" xfId="4832"/>
    <cellStyle name="Vejica 4 10 6 2 2" xfId="5415"/>
    <cellStyle name="Vejica 4 10 6 3" xfId="4831"/>
    <cellStyle name="Vejica 4 10 7" xfId="4833"/>
    <cellStyle name="Vejica 4 10 7 2" xfId="4834"/>
    <cellStyle name="Vejica 4 10 7 2 2" xfId="5533"/>
    <cellStyle name="Vejica 4 10 7 3" xfId="5300"/>
    <cellStyle name="Vejica 4 10 8" xfId="4835"/>
    <cellStyle name="Vejica 4 10 8 2" xfId="5404"/>
    <cellStyle name="Vejica 4 10 9" xfId="4800"/>
    <cellStyle name="Vejica 4 11" xfId="744"/>
    <cellStyle name="Vejica 4 11 10" xfId="4837"/>
    <cellStyle name="Vejica 4 11 10 2" xfId="5301"/>
    <cellStyle name="Vejica 4 11 11" xfId="4838"/>
    <cellStyle name="Vejica 4 11 11 2" xfId="5416"/>
    <cellStyle name="Vejica 4 11 12" xfId="4836"/>
    <cellStyle name="Vejica 4 11 13" xfId="2523"/>
    <cellStyle name="Vejica 4 11 14" xfId="5231"/>
    <cellStyle name="Vejica 4 11 2" xfId="745"/>
    <cellStyle name="Vejica 4 11 2 2" xfId="746"/>
    <cellStyle name="Vejica 4 11 2 2 2" xfId="2342"/>
    <cellStyle name="Vejica 4 11 2 2 2 2" xfId="4841"/>
    <cellStyle name="Vejica 4 11 2 2 3" xfId="2343"/>
    <cellStyle name="Vejica 4 11 2 2 3 2" xfId="4843"/>
    <cellStyle name="Vejica 4 11 2 2 3 2 2" xfId="5419"/>
    <cellStyle name="Vejica 4 11 2 2 3 3" xfId="4842"/>
    <cellStyle name="Vejica 4 11 2 2 4" xfId="2344"/>
    <cellStyle name="Vejica 4 11 2 2 4 2" xfId="4845"/>
    <cellStyle name="Vejica 4 11 2 2 4 2 2" xfId="5420"/>
    <cellStyle name="Vejica 4 11 2 2 4 3" xfId="4844"/>
    <cellStyle name="Vejica 4 11 2 2 5" xfId="4846"/>
    <cellStyle name="Vejica 4 11 2 2 5 2" xfId="4847"/>
    <cellStyle name="Vejica 4 11 2 2 5 2 2" xfId="5534"/>
    <cellStyle name="Vejica 4 11 2 2 5 3" xfId="5302"/>
    <cellStyle name="Vejica 4 11 2 2 6" xfId="4848"/>
    <cellStyle name="Vejica 4 11 2 2 6 2" xfId="5418"/>
    <cellStyle name="Vejica 4 11 2 2 7" xfId="4840"/>
    <cellStyle name="Vejica 4 11 2 2 8" xfId="5215"/>
    <cellStyle name="Vejica 4 11 2 3" xfId="2345"/>
    <cellStyle name="Vejica 4 11 2 3 2" xfId="4849"/>
    <cellStyle name="Vejica 4 11 2 4" xfId="2346"/>
    <cellStyle name="Vejica 4 11 2 4 2" xfId="4851"/>
    <cellStyle name="Vejica 4 11 2 4 2 2" xfId="5421"/>
    <cellStyle name="Vejica 4 11 2 4 3" xfId="4850"/>
    <cellStyle name="Vejica 4 11 2 5" xfId="2347"/>
    <cellStyle name="Vejica 4 11 2 5 2" xfId="4853"/>
    <cellStyle name="Vejica 4 11 2 5 2 2" xfId="5422"/>
    <cellStyle name="Vejica 4 11 2 5 3" xfId="4852"/>
    <cellStyle name="Vejica 4 11 2 6" xfId="4854"/>
    <cellStyle name="Vejica 4 11 2 6 2" xfId="4855"/>
    <cellStyle name="Vejica 4 11 2 6 2 2" xfId="5535"/>
    <cellStyle name="Vejica 4 11 2 6 3" xfId="5303"/>
    <cellStyle name="Vejica 4 11 2 7" xfId="4856"/>
    <cellStyle name="Vejica 4 11 2 7 2" xfId="5417"/>
    <cellStyle name="Vejica 4 11 2 8" xfId="4839"/>
    <cellStyle name="Vejica 4 11 2 9" xfId="5230"/>
    <cellStyle name="Vejica 4 11 3" xfId="2348"/>
    <cellStyle name="Vejica 4 11 3 2" xfId="4857"/>
    <cellStyle name="Vejica 4 11 4" xfId="2349"/>
    <cellStyle name="Vejica 4 11 4 2" xfId="4859"/>
    <cellStyle name="Vejica 4 11 4 2 2" xfId="5423"/>
    <cellStyle name="Vejica 4 11 4 3" xfId="4858"/>
    <cellStyle name="Vejica 4 11 5" xfId="2350"/>
    <cellStyle name="Vejica 4 11 5 2" xfId="2351"/>
    <cellStyle name="Vejica 4 11 5 2 2" xfId="4862"/>
    <cellStyle name="Vejica 4 11 5 2 2 2" xfId="5425"/>
    <cellStyle name="Vejica 4 11 5 2 3" xfId="4861"/>
    <cellStyle name="Vejica 4 11 5 3" xfId="2352"/>
    <cellStyle name="Vejica 4 11 5 3 2" xfId="2353"/>
    <cellStyle name="Vejica 4 11 5 3 2 2" xfId="4865"/>
    <cellStyle name="Vejica 4 11 5 3 2 2 2" xfId="5427"/>
    <cellStyle name="Vejica 4 11 5 3 2 3" xfId="4864"/>
    <cellStyle name="Vejica 4 11 5 3 3" xfId="2354"/>
    <cellStyle name="Vejica 4 11 5 3 3 2" xfId="4867"/>
    <cellStyle name="Vejica 4 11 5 3 3 2 2" xfId="5428"/>
    <cellStyle name="Vejica 4 11 5 3 3 3" xfId="4866"/>
    <cellStyle name="Vejica 4 11 5 3 4" xfId="4868"/>
    <cellStyle name="Vejica 4 11 5 3 4 2" xfId="5426"/>
    <cellStyle name="Vejica 4 11 5 3 5" xfId="4863"/>
    <cellStyle name="Vejica 4 11 5 4" xfId="4869"/>
    <cellStyle name="Vejica 4 11 5 4 2" xfId="5424"/>
    <cellStyle name="Vejica 4 11 5 5" xfId="4860"/>
    <cellStyle name="Vejica 4 11 6" xfId="2355"/>
    <cellStyle name="Vejica 4 11 6 2" xfId="4871"/>
    <cellStyle name="Vejica 4 11 6 2 2" xfId="5429"/>
    <cellStyle name="Vejica 4 11 6 3" xfId="4870"/>
    <cellStyle name="Vejica 4 11 7" xfId="2356"/>
    <cellStyle name="Vejica 4 11 7 2" xfId="4873"/>
    <cellStyle name="Vejica 4 11 7 2 2" xfId="5430"/>
    <cellStyle name="Vejica 4 11 7 3" xfId="4872"/>
    <cellStyle name="Vejica 4 11 8" xfId="2357"/>
    <cellStyle name="Vejica 4 11 8 2" xfId="4875"/>
    <cellStyle name="Vejica 4 11 8 2 2" xfId="5431"/>
    <cellStyle name="Vejica 4 11 8 3" xfId="4874"/>
    <cellStyle name="Vejica 4 11 9" xfId="4876"/>
    <cellStyle name="Vejica 4 11 9 2" xfId="4877"/>
    <cellStyle name="Vejica 4 11 9 2 2" xfId="5536"/>
    <cellStyle name="Vejica 4 11 9 3" xfId="5304"/>
    <cellStyle name="Vejica 4 12" xfId="747"/>
    <cellStyle name="Vejica 4 12 10" xfId="5788"/>
    <cellStyle name="Vejica 4 12 10 2" xfId="6524"/>
    <cellStyle name="Vejica 4 12 10 2 2" xfId="10811"/>
    <cellStyle name="Vejica 4 12 10 2 2 2" xfId="17299"/>
    <cellStyle name="Vejica 4 12 10 2 3" xfId="14646"/>
    <cellStyle name="Vejica 4 12 10 3" xfId="10086"/>
    <cellStyle name="Vejica 4 12 10 3 2" xfId="16583"/>
    <cellStyle name="Vejica 4 12 10 4" xfId="13934"/>
    <cellStyle name="Vejica 4 12 11" xfId="6224"/>
    <cellStyle name="Vejica 4 12 11 2" xfId="10511"/>
    <cellStyle name="Vejica 4 12 11 2 2" xfId="16999"/>
    <cellStyle name="Vejica 4 12 11 3" xfId="14346"/>
    <cellStyle name="Vejica 4 12 12" xfId="6837"/>
    <cellStyle name="Vejica 4 12 12 2" xfId="11118"/>
    <cellStyle name="Vejica 4 12 12 2 2" xfId="17604"/>
    <cellStyle name="Vejica 4 12 12 3" xfId="14951"/>
    <cellStyle name="Vejica 4 12 13" xfId="7109"/>
    <cellStyle name="Vejica 4 12 13 2" xfId="11383"/>
    <cellStyle name="Vejica 4 12 13 2 2" xfId="17862"/>
    <cellStyle name="Vejica 4 12 13 3" xfId="15206"/>
    <cellStyle name="Vejica 4 12 14" xfId="7208"/>
    <cellStyle name="Vejica 4 12 14 2" xfId="11482"/>
    <cellStyle name="Vejica 4 12 14 2 2" xfId="17961"/>
    <cellStyle name="Vejica 4 12 14 3" xfId="15305"/>
    <cellStyle name="Vejica 4 12 15" xfId="7945"/>
    <cellStyle name="Vejica 4 12 15 2" xfId="15687"/>
    <cellStyle name="Vejica 4 12 16" xfId="12719"/>
    <cellStyle name="Vejica 4 12 16 2" xfId="18658"/>
    <cellStyle name="Vejica 4 12 17" xfId="13628"/>
    <cellStyle name="Vejica 4 12 2" xfId="748"/>
    <cellStyle name="Vejica 4 12 2 10" xfId="6225"/>
    <cellStyle name="Vejica 4 12 2 10 2" xfId="10512"/>
    <cellStyle name="Vejica 4 12 2 10 2 2" xfId="17000"/>
    <cellStyle name="Vejica 4 12 2 10 3" xfId="14347"/>
    <cellStyle name="Vejica 4 12 2 11" xfId="6838"/>
    <cellStyle name="Vejica 4 12 2 11 2" xfId="11119"/>
    <cellStyle name="Vejica 4 12 2 11 2 2" xfId="17605"/>
    <cellStyle name="Vejica 4 12 2 11 3" xfId="14952"/>
    <cellStyle name="Vejica 4 12 2 12" xfId="7209"/>
    <cellStyle name="Vejica 4 12 2 12 2" xfId="11483"/>
    <cellStyle name="Vejica 4 12 2 12 2 2" xfId="17962"/>
    <cellStyle name="Vejica 4 12 2 12 3" xfId="15306"/>
    <cellStyle name="Vejica 4 12 2 13" xfId="7946"/>
    <cellStyle name="Vejica 4 12 2 13 2" xfId="15688"/>
    <cellStyle name="Vejica 4 12 2 14" xfId="12720"/>
    <cellStyle name="Vejica 4 12 2 14 2" xfId="18659"/>
    <cellStyle name="Vejica 4 12 2 15" xfId="13629"/>
    <cellStyle name="Vejica 4 12 2 2" xfId="2358"/>
    <cellStyle name="Vejica 4 12 2 2 2" xfId="4880"/>
    <cellStyle name="Vejica 4 12 2 3" xfId="2359"/>
    <cellStyle name="Vejica 4 12 2 3 2" xfId="4882"/>
    <cellStyle name="Vejica 4 12 2 3 2 2" xfId="5434"/>
    <cellStyle name="Vejica 4 12 2 3 3" xfId="4881"/>
    <cellStyle name="Vejica 4 12 2 4" xfId="2360"/>
    <cellStyle name="Vejica 4 12 2 4 10" xfId="13736"/>
    <cellStyle name="Vejica 4 12 2 4 2" xfId="4884"/>
    <cellStyle name="Vejica 4 12 2 4 2 2" xfId="5435"/>
    <cellStyle name="Vejica 4 12 2 4 2 2 2" xfId="6110"/>
    <cellStyle name="Vejica 4 12 2 4 2 2 2 2" xfId="6731"/>
    <cellStyle name="Vejica 4 12 2 4 2 2 2 2 2" xfId="11018"/>
    <cellStyle name="Vejica 4 12 2 4 2 2 2 2 2 2" xfId="17506"/>
    <cellStyle name="Vejica 4 12 2 4 2 2 2 2 3" xfId="14853"/>
    <cellStyle name="Vejica 4 12 2 4 2 2 2 3" xfId="10410"/>
    <cellStyle name="Vejica 4 12 2 4 2 2 2 3 2" xfId="16900"/>
    <cellStyle name="Vejica 4 12 2 4 2 2 2 4" xfId="14248"/>
    <cellStyle name="Vejica 4 12 2 4 2 2 3" xfId="6004"/>
    <cellStyle name="Vejica 4 12 2 4 2 2 3 2" xfId="10304"/>
    <cellStyle name="Vejica 4 12 2 4 2 2 3 2 2" xfId="16794"/>
    <cellStyle name="Vejica 4 12 2 4 2 2 3 3" xfId="14142"/>
    <cellStyle name="Vejica 4 12 2 4 2 2 4" xfId="6427"/>
    <cellStyle name="Vejica 4 12 2 4 2 2 4 2" xfId="10714"/>
    <cellStyle name="Vejica 4 12 2 4 2 2 4 2 2" xfId="17202"/>
    <cellStyle name="Vejica 4 12 2 4 2 2 4 3" xfId="14549"/>
    <cellStyle name="Vejica 4 12 2 4 2 2 5" xfId="7041"/>
    <cellStyle name="Vejica 4 12 2 4 2 2 5 2" xfId="11322"/>
    <cellStyle name="Vejica 4 12 2 4 2 2 5 2 2" xfId="17808"/>
    <cellStyle name="Vejica 4 12 2 4 2 2 5 3" xfId="15155"/>
    <cellStyle name="Vejica 4 12 2 4 2 2 6" xfId="7411"/>
    <cellStyle name="Vejica 4 12 2 4 2 2 6 2" xfId="11685"/>
    <cellStyle name="Vejica 4 12 2 4 2 2 6 2 2" xfId="18164"/>
    <cellStyle name="Vejica 4 12 2 4 2 2 6 3" xfId="15508"/>
    <cellStyle name="Vejica 4 12 2 4 2 2 7" xfId="9862"/>
    <cellStyle name="Vejica 4 12 2 4 2 2 7 2" xfId="16453"/>
    <cellStyle name="Vejica 4 12 2 4 2 2 8" xfId="13838"/>
    <cellStyle name="Vejica 4 12 2 4 3" xfId="4883"/>
    <cellStyle name="Vejica 4 12 2 4 4" xfId="5891"/>
    <cellStyle name="Vejica 4 12 2 4 4 2" xfId="6625"/>
    <cellStyle name="Vejica 4 12 2 4 4 2 2" xfId="10912"/>
    <cellStyle name="Vejica 4 12 2 4 4 2 2 2" xfId="17400"/>
    <cellStyle name="Vejica 4 12 2 4 4 2 3" xfId="14747"/>
    <cellStyle name="Vejica 4 12 2 4 4 3" xfId="10189"/>
    <cellStyle name="Vejica 4 12 2 4 4 3 2" xfId="16685"/>
    <cellStyle name="Vejica 4 12 2 4 4 4" xfId="14036"/>
    <cellStyle name="Vejica 4 12 2 4 5" xfId="6325"/>
    <cellStyle name="Vejica 4 12 2 4 5 2" xfId="10612"/>
    <cellStyle name="Vejica 4 12 2 4 5 2 2" xfId="17100"/>
    <cellStyle name="Vejica 4 12 2 4 5 3" xfId="14447"/>
    <cellStyle name="Vejica 4 12 2 4 6" xfId="6938"/>
    <cellStyle name="Vejica 4 12 2 4 6 2" xfId="11219"/>
    <cellStyle name="Vejica 4 12 2 4 6 2 2" xfId="17705"/>
    <cellStyle name="Vejica 4 12 2 4 6 3" xfId="15052"/>
    <cellStyle name="Vejica 4 12 2 4 7" xfId="7309"/>
    <cellStyle name="Vejica 4 12 2 4 7 2" xfId="11583"/>
    <cellStyle name="Vejica 4 12 2 4 7 2 2" xfId="18062"/>
    <cellStyle name="Vejica 4 12 2 4 7 3" xfId="15406"/>
    <cellStyle name="Vejica 4 12 2 4 8" xfId="8534"/>
    <cellStyle name="Vejica 4 12 2 4 8 2" xfId="15951"/>
    <cellStyle name="Vejica 4 12 2 4 9" xfId="13002"/>
    <cellStyle name="Vejica 4 12 2 4 9 2" xfId="18940"/>
    <cellStyle name="Vejica 4 12 2 5" xfId="4885"/>
    <cellStyle name="Vejica 4 12 2 5 2" xfId="4886"/>
    <cellStyle name="Vejica 4 12 2 5 2 2" xfId="5537"/>
    <cellStyle name="Vejica 4 12 2 5 3" xfId="5305"/>
    <cellStyle name="Vejica 4 12 2 6" xfId="4887"/>
    <cellStyle name="Vejica 4 12 2 6 2" xfId="5433"/>
    <cellStyle name="Vejica 4 12 2 7" xfId="4879"/>
    <cellStyle name="Vejica 4 12 2 8" xfId="5261"/>
    <cellStyle name="Vejica 4 12 2 9" xfId="5789"/>
    <cellStyle name="Vejica 4 12 2 9 2" xfId="6525"/>
    <cellStyle name="Vejica 4 12 2 9 2 2" xfId="10812"/>
    <cellStyle name="Vejica 4 12 2 9 2 2 2" xfId="17300"/>
    <cellStyle name="Vejica 4 12 2 9 2 3" xfId="14647"/>
    <cellStyle name="Vejica 4 12 2 9 3" xfId="10087"/>
    <cellStyle name="Vejica 4 12 2 9 3 2" xfId="16584"/>
    <cellStyle name="Vejica 4 12 2 9 4" xfId="13935"/>
    <cellStyle name="Vejica 4 12 3" xfId="2361"/>
    <cellStyle name="Vejica 4 12 3 2" xfId="4888"/>
    <cellStyle name="Vejica 4 12 4" xfId="2362"/>
    <cellStyle name="Vejica 4 12 4 2" xfId="4890"/>
    <cellStyle name="Vejica 4 12 4 2 2" xfId="5436"/>
    <cellStyle name="Vejica 4 12 4 3" xfId="4889"/>
    <cellStyle name="Vejica 4 12 5" xfId="2363"/>
    <cellStyle name="Vejica 4 12 5 10" xfId="13737"/>
    <cellStyle name="Vejica 4 12 5 2" xfId="4892"/>
    <cellStyle name="Vejica 4 12 5 2 2" xfId="5437"/>
    <cellStyle name="Vejica 4 12 5 2 2 2" xfId="6111"/>
    <cellStyle name="Vejica 4 12 5 2 2 2 2" xfId="6732"/>
    <cellStyle name="Vejica 4 12 5 2 2 2 2 2" xfId="11019"/>
    <cellStyle name="Vejica 4 12 5 2 2 2 2 2 2" xfId="17507"/>
    <cellStyle name="Vejica 4 12 5 2 2 2 2 3" xfId="14854"/>
    <cellStyle name="Vejica 4 12 5 2 2 2 3" xfId="10411"/>
    <cellStyle name="Vejica 4 12 5 2 2 2 3 2" xfId="16901"/>
    <cellStyle name="Vejica 4 12 5 2 2 2 4" xfId="14249"/>
    <cellStyle name="Vejica 4 12 5 2 2 3" xfId="6005"/>
    <cellStyle name="Vejica 4 12 5 2 2 3 2" xfId="10305"/>
    <cellStyle name="Vejica 4 12 5 2 2 3 2 2" xfId="16795"/>
    <cellStyle name="Vejica 4 12 5 2 2 3 3" xfId="14143"/>
    <cellStyle name="Vejica 4 12 5 2 2 4" xfId="6428"/>
    <cellStyle name="Vejica 4 12 5 2 2 4 2" xfId="10715"/>
    <cellStyle name="Vejica 4 12 5 2 2 4 2 2" xfId="17203"/>
    <cellStyle name="Vejica 4 12 5 2 2 4 3" xfId="14550"/>
    <cellStyle name="Vejica 4 12 5 2 2 5" xfId="7042"/>
    <cellStyle name="Vejica 4 12 5 2 2 5 2" xfId="11323"/>
    <cellStyle name="Vejica 4 12 5 2 2 5 2 2" xfId="17809"/>
    <cellStyle name="Vejica 4 12 5 2 2 5 3" xfId="15156"/>
    <cellStyle name="Vejica 4 12 5 2 2 6" xfId="7412"/>
    <cellStyle name="Vejica 4 12 5 2 2 6 2" xfId="11686"/>
    <cellStyle name="Vejica 4 12 5 2 2 6 2 2" xfId="18165"/>
    <cellStyle name="Vejica 4 12 5 2 2 6 3" xfId="15509"/>
    <cellStyle name="Vejica 4 12 5 2 2 7" xfId="9864"/>
    <cellStyle name="Vejica 4 12 5 2 2 7 2" xfId="16454"/>
    <cellStyle name="Vejica 4 12 5 2 2 8" xfId="13839"/>
    <cellStyle name="Vejica 4 12 5 3" xfId="4891"/>
    <cellStyle name="Vejica 4 12 5 4" xfId="5892"/>
    <cellStyle name="Vejica 4 12 5 4 2" xfId="6626"/>
    <cellStyle name="Vejica 4 12 5 4 2 2" xfId="10913"/>
    <cellStyle name="Vejica 4 12 5 4 2 2 2" xfId="17401"/>
    <cellStyle name="Vejica 4 12 5 4 2 3" xfId="14748"/>
    <cellStyle name="Vejica 4 12 5 4 3" xfId="10190"/>
    <cellStyle name="Vejica 4 12 5 4 3 2" xfId="16686"/>
    <cellStyle name="Vejica 4 12 5 4 4" xfId="14037"/>
    <cellStyle name="Vejica 4 12 5 5" xfId="6326"/>
    <cellStyle name="Vejica 4 12 5 5 2" xfId="10613"/>
    <cellStyle name="Vejica 4 12 5 5 2 2" xfId="17101"/>
    <cellStyle name="Vejica 4 12 5 5 3" xfId="14448"/>
    <cellStyle name="Vejica 4 12 5 6" xfId="6939"/>
    <cellStyle name="Vejica 4 12 5 6 2" xfId="11220"/>
    <cellStyle name="Vejica 4 12 5 6 2 2" xfId="17706"/>
    <cellStyle name="Vejica 4 12 5 6 3" xfId="15053"/>
    <cellStyle name="Vejica 4 12 5 7" xfId="7310"/>
    <cellStyle name="Vejica 4 12 5 7 2" xfId="11584"/>
    <cellStyle name="Vejica 4 12 5 7 2 2" xfId="18063"/>
    <cellStyle name="Vejica 4 12 5 7 3" xfId="15407"/>
    <cellStyle name="Vejica 4 12 5 8" xfId="8537"/>
    <cellStyle name="Vejica 4 12 5 8 2" xfId="15953"/>
    <cellStyle name="Vejica 4 12 5 9" xfId="13003"/>
    <cellStyle name="Vejica 4 12 5 9 2" xfId="18941"/>
    <cellStyle name="Vejica 4 12 6" xfId="4893"/>
    <cellStyle name="Vejica 4 12 6 2" xfId="4894"/>
    <cellStyle name="Vejica 4 12 6 2 2" xfId="5538"/>
    <cellStyle name="Vejica 4 12 6 3" xfId="5306"/>
    <cellStyle name="Vejica 4 12 7" xfId="4895"/>
    <cellStyle name="Vejica 4 12 7 2" xfId="5432"/>
    <cellStyle name="Vejica 4 12 8" xfId="4878"/>
    <cellStyle name="Vejica 4 12 9" xfId="5226"/>
    <cellStyle name="Vejica 4 13" xfId="749"/>
    <cellStyle name="Vejica 4 13 10" xfId="4896"/>
    <cellStyle name="Vejica 4 13 11" xfId="5266"/>
    <cellStyle name="Vejica 4 13 2" xfId="750"/>
    <cellStyle name="Vejica 4 13 2 2" xfId="751"/>
    <cellStyle name="Vejica 4 13 2 2 2" xfId="2364"/>
    <cellStyle name="Vejica 4 13 2 2 2 2" xfId="4899"/>
    <cellStyle name="Vejica 4 13 2 2 3" xfId="2365"/>
    <cellStyle name="Vejica 4 13 2 2 3 2" xfId="4901"/>
    <cellStyle name="Vejica 4 13 2 2 3 2 2" xfId="5441"/>
    <cellStyle name="Vejica 4 13 2 2 3 3" xfId="4900"/>
    <cellStyle name="Vejica 4 13 2 2 4" xfId="2366"/>
    <cellStyle name="Vejica 4 13 2 2 4 2" xfId="4903"/>
    <cellStyle name="Vejica 4 13 2 2 4 2 2" xfId="5442"/>
    <cellStyle name="Vejica 4 13 2 2 4 3" xfId="4902"/>
    <cellStyle name="Vejica 4 13 2 2 5" xfId="4904"/>
    <cellStyle name="Vejica 4 13 2 2 5 2" xfId="4905"/>
    <cellStyle name="Vejica 4 13 2 2 5 2 2" xfId="5539"/>
    <cellStyle name="Vejica 4 13 2 2 5 3" xfId="5307"/>
    <cellStyle name="Vejica 4 13 2 2 6" xfId="4906"/>
    <cellStyle name="Vejica 4 13 2 2 6 2" xfId="5440"/>
    <cellStyle name="Vejica 4 13 2 2 7" xfId="4898"/>
    <cellStyle name="Vejica 4 13 2 2 8" xfId="5256"/>
    <cellStyle name="Vejica 4 13 2 3" xfId="2367"/>
    <cellStyle name="Vejica 4 13 2 3 2" xfId="4907"/>
    <cellStyle name="Vejica 4 13 2 4" xfId="2368"/>
    <cellStyle name="Vejica 4 13 2 4 2" xfId="4909"/>
    <cellStyle name="Vejica 4 13 2 4 2 2" xfId="5443"/>
    <cellStyle name="Vejica 4 13 2 4 3" xfId="4908"/>
    <cellStyle name="Vejica 4 13 2 5" xfId="2369"/>
    <cellStyle name="Vejica 4 13 2 5 2" xfId="4911"/>
    <cellStyle name="Vejica 4 13 2 5 2 2" xfId="5444"/>
    <cellStyle name="Vejica 4 13 2 5 3" xfId="4910"/>
    <cellStyle name="Vejica 4 13 2 6" xfId="4912"/>
    <cellStyle name="Vejica 4 13 2 6 2" xfId="4913"/>
    <cellStyle name="Vejica 4 13 2 6 2 2" xfId="5540"/>
    <cellStyle name="Vejica 4 13 2 6 3" xfId="5308"/>
    <cellStyle name="Vejica 4 13 2 7" xfId="4914"/>
    <cellStyle name="Vejica 4 13 2 7 2" xfId="5439"/>
    <cellStyle name="Vejica 4 13 2 8" xfId="4897"/>
    <cellStyle name="Vejica 4 13 2 9" xfId="5219"/>
    <cellStyle name="Vejica 4 13 3" xfId="2370"/>
    <cellStyle name="Vejica 4 13 3 2" xfId="4915"/>
    <cellStyle name="Vejica 4 13 4" xfId="2371"/>
    <cellStyle name="Vejica 4 13 4 2" xfId="4917"/>
    <cellStyle name="Vejica 4 13 4 2 2" xfId="5445"/>
    <cellStyle name="Vejica 4 13 4 3" xfId="4916"/>
    <cellStyle name="Vejica 4 13 5" xfId="2372"/>
    <cellStyle name="Vejica 4 13 5 2" xfId="4919"/>
    <cellStyle name="Vejica 4 13 5 2 2" xfId="5446"/>
    <cellStyle name="Vejica 4 13 5 3" xfId="4918"/>
    <cellStyle name="Vejica 4 13 6" xfId="2373"/>
    <cellStyle name="Vejica 4 13 6 2" xfId="4921"/>
    <cellStyle name="Vejica 4 13 6 2 2" xfId="5447"/>
    <cellStyle name="Vejica 4 13 6 3" xfId="4920"/>
    <cellStyle name="Vejica 4 13 7" xfId="2374"/>
    <cellStyle name="Vejica 4 13 7 2" xfId="4923"/>
    <cellStyle name="Vejica 4 13 7 2 2" xfId="5448"/>
    <cellStyle name="Vejica 4 13 7 3" xfId="4922"/>
    <cellStyle name="Vejica 4 13 8" xfId="4924"/>
    <cellStyle name="Vejica 4 13 8 2" xfId="4925"/>
    <cellStyle name="Vejica 4 13 8 2 2" xfId="5541"/>
    <cellStyle name="Vejica 4 13 8 3" xfId="5309"/>
    <cellStyle name="Vejica 4 13 9" xfId="4926"/>
    <cellStyle name="Vejica 4 13 9 2" xfId="5438"/>
    <cellStyle name="Vejica 4 14" xfId="752"/>
    <cellStyle name="Vejica 4 14 2" xfId="2375"/>
    <cellStyle name="Vejica 4 14 2 2" xfId="4928"/>
    <cellStyle name="Vejica 4 14 3" xfId="2376"/>
    <cellStyle name="Vejica 4 14 3 2" xfId="4930"/>
    <cellStyle name="Vejica 4 14 3 2 2" xfId="5450"/>
    <cellStyle name="Vejica 4 14 3 3" xfId="4929"/>
    <cellStyle name="Vejica 4 14 4" xfId="2377"/>
    <cellStyle name="Vejica 4 14 4 2" xfId="4932"/>
    <cellStyle name="Vejica 4 14 4 2 2" xfId="5451"/>
    <cellStyle name="Vejica 4 14 4 3" xfId="4931"/>
    <cellStyle name="Vejica 4 14 5" xfId="4933"/>
    <cellStyle name="Vejica 4 14 5 2" xfId="4934"/>
    <cellStyle name="Vejica 4 14 5 2 2" xfId="5542"/>
    <cellStyle name="Vejica 4 14 5 3" xfId="5310"/>
    <cellStyle name="Vejica 4 14 6" xfId="4935"/>
    <cellStyle name="Vejica 4 14 6 2" xfId="5449"/>
    <cellStyle name="Vejica 4 14 7" xfId="4927"/>
    <cellStyle name="Vejica 4 14 8" xfId="5250"/>
    <cellStyle name="Vejica 4 15" xfId="2378"/>
    <cellStyle name="Vejica 4 15 2" xfId="4936"/>
    <cellStyle name="Vejica 4 16" xfId="2379"/>
    <cellStyle name="Vejica 4 16 2" xfId="4938"/>
    <cellStyle name="Vejica 4 16 2 2" xfId="5452"/>
    <cellStyle name="Vejica 4 16 3" xfId="4937"/>
    <cellStyle name="Vejica 4 17" xfId="2380"/>
    <cellStyle name="Vejica 4 17 2" xfId="2381"/>
    <cellStyle name="Vejica 4 17 2 2" xfId="4941"/>
    <cellStyle name="Vejica 4 17 2 2 2" xfId="5454"/>
    <cellStyle name="Vejica 4 17 2 3" xfId="4940"/>
    <cellStyle name="Vejica 4 17 3" xfId="2382"/>
    <cellStyle name="Vejica 4 17 3 2" xfId="2383"/>
    <cellStyle name="Vejica 4 17 3 2 2" xfId="4944"/>
    <cellStyle name="Vejica 4 17 3 2 2 2" xfId="5456"/>
    <cellStyle name="Vejica 4 17 3 2 3" xfId="4943"/>
    <cellStyle name="Vejica 4 17 3 3" xfId="2384"/>
    <cellStyle name="Vejica 4 17 3 3 2" xfId="4946"/>
    <cellStyle name="Vejica 4 17 3 3 2 2" xfId="5457"/>
    <cellStyle name="Vejica 4 17 3 3 3" xfId="4945"/>
    <cellStyle name="Vejica 4 17 3 4" xfId="4947"/>
    <cellStyle name="Vejica 4 17 3 4 2" xfId="5455"/>
    <cellStyle name="Vejica 4 17 3 5" xfId="4942"/>
    <cellStyle name="Vejica 4 17 4" xfId="4948"/>
    <cellStyle name="Vejica 4 17 4 2" xfId="5453"/>
    <cellStyle name="Vejica 4 17 5" xfId="4939"/>
    <cellStyle name="Vejica 4 18" xfId="2385"/>
    <cellStyle name="Vejica 4 18 2" xfId="2386"/>
    <cellStyle name="Vejica 4 18 2 2" xfId="4951"/>
    <cellStyle name="Vejica 4 18 2 2 2" xfId="5459"/>
    <cellStyle name="Vejica 4 18 2 3" xfId="4950"/>
    <cellStyle name="Vejica 4 18 3" xfId="4952"/>
    <cellStyle name="Vejica 4 18 3 2" xfId="5458"/>
    <cellStyle name="Vejica 4 18 4" xfId="4949"/>
    <cellStyle name="Vejica 4 19" xfId="2387"/>
    <cellStyle name="Vejica 4 19 2" xfId="4954"/>
    <cellStyle name="Vejica 4 19 2 2" xfId="5460"/>
    <cellStyle name="Vejica 4 19 3" xfId="4953"/>
    <cellStyle name="Vejica 4 2" xfId="753"/>
    <cellStyle name="Vejica 4 2 10" xfId="12538"/>
    <cellStyle name="Vejica 4 2 10 2" xfId="18477"/>
    <cellStyle name="Vejica 4 2 2" xfId="2388"/>
    <cellStyle name="Vejica 4 2 2 2" xfId="4956"/>
    <cellStyle name="Vejica 4 2 2 3" xfId="8488"/>
    <cellStyle name="Vejica 4 2 2 3 2" xfId="15927"/>
    <cellStyle name="Vejica 4 2 2 4" xfId="13197"/>
    <cellStyle name="Vejica 4 2 2 4 2" xfId="19132"/>
    <cellStyle name="Vejica 4 2 3" xfId="2389"/>
    <cellStyle name="Vejica 4 2 3 2" xfId="4958"/>
    <cellStyle name="Vejica 4 2 3 2 2" xfId="5462"/>
    <cellStyle name="Vejica 4 2 3 3" xfId="4957"/>
    <cellStyle name="Vejica 4 2 3 4" xfId="8595"/>
    <cellStyle name="Vejica 4 2 3 4 2" xfId="15970"/>
    <cellStyle name="Vejica 4 2 3 5" xfId="13413"/>
    <cellStyle name="Vejica 4 2 3 5 2" xfId="19348"/>
    <cellStyle name="Vejica 4 2 4" xfId="2390"/>
    <cellStyle name="Vejica 4 2 4 2" xfId="4959"/>
    <cellStyle name="Vejica 4 2 4 3" xfId="9468"/>
    <cellStyle name="Vejica 4 2 4 3 2" xfId="16286"/>
    <cellStyle name="Vejica 4 2 4 4" xfId="13095"/>
    <cellStyle name="Vejica 4 2 4 4 2" xfId="19030"/>
    <cellStyle name="Vejica 4 2 5" xfId="4960"/>
    <cellStyle name="Vejica 4 2 5 2" xfId="4961"/>
    <cellStyle name="Vejica 4 2 5 2 2" xfId="5543"/>
    <cellStyle name="Vejica 4 2 5 3" xfId="5311"/>
    <cellStyle name="Vejica 4 2 6" xfId="4962"/>
    <cellStyle name="Vejica 4 2 6 2" xfId="5461"/>
    <cellStyle name="Vejica 4 2 7" xfId="4955"/>
    <cellStyle name="Vejica 4 2 8" xfId="5241"/>
    <cellStyle name="Vejica 4 2 9" xfId="12178"/>
    <cellStyle name="Vejica 4 2 9 2" xfId="18302"/>
    <cellStyle name="Vejica 4 20" xfId="2391"/>
    <cellStyle name="Vejica 4 20 2" xfId="4964"/>
    <cellStyle name="Vejica 4 20 2 2" xfId="4965"/>
    <cellStyle name="Vejica 4 20 2 2 2" xfId="5545"/>
    <cellStyle name="Vejica 4 20 2 3" xfId="5312"/>
    <cellStyle name="Vejica 4 20 3" xfId="4966"/>
    <cellStyle name="Vejica 4 20 3 2" xfId="5544"/>
    <cellStyle name="Vejica 4 20 4" xfId="4963"/>
    <cellStyle name="Vejica 4 21" xfId="4967"/>
    <cellStyle name="Vejica 4 21 2" xfId="5403"/>
    <cellStyle name="Vejica 4 22" xfId="4799"/>
    <cellStyle name="Vejica 4 23" xfId="2522"/>
    <cellStyle name="Vejica 4 24" xfId="5251"/>
    <cellStyle name="Vejica 4 25" xfId="8611"/>
    <cellStyle name="Vejica 4 25 2" xfId="15977"/>
    <cellStyle name="Vejica 4 26" xfId="13009"/>
    <cellStyle name="Vejica 4 26 2" xfId="18947"/>
    <cellStyle name="Vejica 4 3" xfId="754"/>
    <cellStyle name="Vejica 4 3 10" xfId="12539"/>
    <cellStyle name="Vejica 4 3 10 2" xfId="18478"/>
    <cellStyle name="Vejica 4 3 2" xfId="2392"/>
    <cellStyle name="Vejica 4 3 2 2" xfId="4969"/>
    <cellStyle name="Vejica 4 3 3" xfId="2393"/>
    <cellStyle name="Vejica 4 3 3 2" xfId="4971"/>
    <cellStyle name="Vejica 4 3 3 2 2" xfId="5464"/>
    <cellStyle name="Vejica 4 3 3 3" xfId="4970"/>
    <cellStyle name="Vejica 4 3 4" xfId="2394"/>
    <cellStyle name="Vejica 4 3 4 2" xfId="4972"/>
    <cellStyle name="Vejica 4 3 5" xfId="4973"/>
    <cellStyle name="Vejica 4 3 5 2" xfId="4974"/>
    <cellStyle name="Vejica 4 3 5 2 2" xfId="5546"/>
    <cellStyle name="Vejica 4 3 5 3" xfId="5313"/>
    <cellStyle name="Vejica 4 3 6" xfId="4975"/>
    <cellStyle name="Vejica 4 3 6 2" xfId="5463"/>
    <cellStyle name="Vejica 4 3 7" xfId="4968"/>
    <cellStyle name="Vejica 4 3 8" xfId="5255"/>
    <cellStyle name="Vejica 4 3 9" xfId="8817"/>
    <cellStyle name="Vejica 4 3 9 2" xfId="16030"/>
    <cellStyle name="Vejica 4 4" xfId="755"/>
    <cellStyle name="Vejica 4 4 10" xfId="13511"/>
    <cellStyle name="Vejica 4 4 10 2" xfId="19446"/>
    <cellStyle name="Vejica 4 4 2" xfId="791"/>
    <cellStyle name="Vejica 4 4 2 2" xfId="4977"/>
    <cellStyle name="Vejica 4 4 3" xfId="2395"/>
    <cellStyle name="Vejica 4 4 3 2" xfId="4979"/>
    <cellStyle name="Vejica 4 4 3 2 2" xfId="5466"/>
    <cellStyle name="Vejica 4 4 3 3" xfId="4978"/>
    <cellStyle name="Vejica 4 4 4" xfId="2396"/>
    <cellStyle name="Vejica 4 4 4 2" xfId="4980"/>
    <cellStyle name="Vejica 4 4 5" xfId="4981"/>
    <cellStyle name="Vejica 4 4 5 2" xfId="4982"/>
    <cellStyle name="Vejica 4 4 5 2 2" xfId="5547"/>
    <cellStyle name="Vejica 4 4 5 3" xfId="5314"/>
    <cellStyle name="Vejica 4 4 6" xfId="4983"/>
    <cellStyle name="Vejica 4 4 6 2" xfId="5465"/>
    <cellStyle name="Vejica 4 4 7" xfId="4976"/>
    <cellStyle name="Vejica 4 4 8" xfId="5249"/>
    <cellStyle name="Vejica 4 4 9" xfId="8986"/>
    <cellStyle name="Vejica 4 4 9 2" xfId="16104"/>
    <cellStyle name="Vejica 4 5" xfId="756"/>
    <cellStyle name="Vejica 4 5 2" xfId="2397"/>
    <cellStyle name="Vejica 4 5 2 2" xfId="4985"/>
    <cellStyle name="Vejica 4 5 3" xfId="2398"/>
    <cellStyle name="Vejica 4 5 3 2" xfId="4986"/>
    <cellStyle name="Vejica 4 5 4" xfId="2399"/>
    <cellStyle name="Vejica 4 5 4 2" xfId="4987"/>
    <cellStyle name="Vejica 4 5 5" xfId="4988"/>
    <cellStyle name="Vejica 4 5 5 2" xfId="4989"/>
    <cellStyle name="Vejica 4 5 5 2 2" xfId="5548"/>
    <cellStyle name="Vejica 4 5 5 3" xfId="5315"/>
    <cellStyle name="Vejica 4 5 6" xfId="4990"/>
    <cellStyle name="Vejica 4 5 6 2" xfId="5467"/>
    <cellStyle name="Vejica 4 5 7" xfId="4984"/>
    <cellStyle name="Vejica 4 5 8" xfId="5248"/>
    <cellStyle name="Vejica 4 6" xfId="757"/>
    <cellStyle name="Vejica 4 6 2" xfId="2400"/>
    <cellStyle name="Vejica 4 6 2 2" xfId="4992"/>
    <cellStyle name="Vejica 4 6 3" xfId="2401"/>
    <cellStyle name="Vejica 4 6 3 2" xfId="4993"/>
    <cellStyle name="Vejica 4 6 4" xfId="2402"/>
    <cellStyle name="Vejica 4 6 4 2" xfId="4994"/>
    <cellStyle name="Vejica 4 6 5" xfId="4995"/>
    <cellStyle name="Vejica 4 6 5 2" xfId="4996"/>
    <cellStyle name="Vejica 4 6 5 2 2" xfId="5549"/>
    <cellStyle name="Vejica 4 6 5 3" xfId="5316"/>
    <cellStyle name="Vejica 4 6 6" xfId="4997"/>
    <cellStyle name="Vejica 4 6 6 2" xfId="5468"/>
    <cellStyle name="Vejica 4 6 7" xfId="4991"/>
    <cellStyle name="Vejica 4 6 8" xfId="5223"/>
    <cellStyle name="Vejica 4 7" xfId="758"/>
    <cellStyle name="Vejica 4 7 2" xfId="2403"/>
    <cellStyle name="Vejica 4 7 2 2" xfId="4999"/>
    <cellStyle name="Vejica 4 7 3" xfId="2404"/>
    <cellStyle name="Vejica 4 7 3 2" xfId="5000"/>
    <cellStyle name="Vejica 4 7 4" xfId="2405"/>
    <cellStyle name="Vejica 4 7 4 2" xfId="5001"/>
    <cellStyle name="Vejica 4 7 5" xfId="5002"/>
    <cellStyle name="Vejica 4 7 5 2" xfId="5003"/>
    <cellStyle name="Vejica 4 7 5 2 2" xfId="5550"/>
    <cellStyle name="Vejica 4 7 5 3" xfId="5317"/>
    <cellStyle name="Vejica 4 7 6" xfId="5004"/>
    <cellStyle name="Vejica 4 7 6 2" xfId="5469"/>
    <cellStyle name="Vejica 4 7 7" xfId="4998"/>
    <cellStyle name="Vejica 4 7 8" xfId="5229"/>
    <cellStyle name="Vejica 4 8" xfId="759"/>
    <cellStyle name="Vejica 4 8 2" xfId="2406"/>
    <cellStyle name="Vejica 4 8 2 2" xfId="5006"/>
    <cellStyle name="Vejica 4 8 3" xfId="2407"/>
    <cellStyle name="Vejica 4 8 3 2" xfId="5007"/>
    <cellStyle name="Vejica 4 8 4" xfId="2408"/>
    <cellStyle name="Vejica 4 8 4 2" xfId="5008"/>
    <cellStyle name="Vejica 4 8 5" xfId="5009"/>
    <cellStyle name="Vejica 4 8 5 2" xfId="5010"/>
    <cellStyle name="Vejica 4 8 5 2 2" xfId="5551"/>
    <cellStyle name="Vejica 4 8 5 3" xfId="5318"/>
    <cellStyle name="Vejica 4 8 6" xfId="5011"/>
    <cellStyle name="Vejica 4 8 6 2" xfId="5470"/>
    <cellStyle name="Vejica 4 8 7" xfId="5005"/>
    <cellStyle name="Vejica 4 8 8" xfId="5240"/>
    <cellStyle name="Vejica 4 9" xfId="760"/>
    <cellStyle name="Vejica 4 9 10" xfId="5013"/>
    <cellStyle name="Vejica 4 9 10 2" xfId="5319"/>
    <cellStyle name="Vejica 4 9 11" xfId="5014"/>
    <cellStyle name="Vejica 4 9 11 2" xfId="5471"/>
    <cellStyle name="Vejica 4 9 12" xfId="5012"/>
    <cellStyle name="Vejica 4 9 13" xfId="2524"/>
    <cellStyle name="Vejica 4 9 14" xfId="5263"/>
    <cellStyle name="Vejica 4 9 2" xfId="761"/>
    <cellStyle name="Vejica 4 9 2 10" xfId="5016"/>
    <cellStyle name="Vejica 4 9 2 10 2" xfId="5320"/>
    <cellStyle name="Vejica 4 9 2 11" xfId="5017"/>
    <cellStyle name="Vejica 4 9 2 11 2" xfId="5472"/>
    <cellStyle name="Vejica 4 9 2 12" xfId="5015"/>
    <cellStyle name="Vejica 4 9 2 13" xfId="2525"/>
    <cellStyle name="Vejica 4 9 2 14" xfId="5273"/>
    <cellStyle name="Vejica 4 9 2 2" xfId="762"/>
    <cellStyle name="Vejica 4 9 2 2 2" xfId="763"/>
    <cellStyle name="Vejica 4 9 2 2 2 2" xfId="2409"/>
    <cellStyle name="Vejica 4 9 2 2 2 2 2" xfId="5020"/>
    <cellStyle name="Vejica 4 9 2 2 2 3" xfId="2410"/>
    <cellStyle name="Vejica 4 9 2 2 2 3 2" xfId="5021"/>
    <cellStyle name="Vejica 4 9 2 2 2 4" xfId="2411"/>
    <cellStyle name="Vejica 4 9 2 2 2 4 2" xfId="5023"/>
    <cellStyle name="Vejica 4 9 2 2 2 4 2 2" xfId="5475"/>
    <cellStyle name="Vejica 4 9 2 2 2 4 3" xfId="5022"/>
    <cellStyle name="Vejica 4 9 2 2 2 5" xfId="5024"/>
    <cellStyle name="Vejica 4 9 2 2 2 5 2" xfId="5025"/>
    <cellStyle name="Vejica 4 9 2 2 2 5 2 2" xfId="5552"/>
    <cellStyle name="Vejica 4 9 2 2 2 5 3" xfId="5321"/>
    <cellStyle name="Vejica 4 9 2 2 2 6" xfId="5026"/>
    <cellStyle name="Vejica 4 9 2 2 2 6 2" xfId="5474"/>
    <cellStyle name="Vejica 4 9 2 2 2 7" xfId="5019"/>
    <cellStyle name="Vejica 4 9 2 2 2 8" xfId="5239"/>
    <cellStyle name="Vejica 4 9 2 2 3" xfId="2412"/>
    <cellStyle name="Vejica 4 9 2 2 3 2" xfId="5027"/>
    <cellStyle name="Vejica 4 9 2 2 4" xfId="2413"/>
    <cellStyle name="Vejica 4 9 2 2 4 2" xfId="5028"/>
    <cellStyle name="Vejica 4 9 2 2 5" xfId="2414"/>
    <cellStyle name="Vejica 4 9 2 2 5 2" xfId="5030"/>
    <cellStyle name="Vejica 4 9 2 2 5 2 2" xfId="5476"/>
    <cellStyle name="Vejica 4 9 2 2 5 3" xfId="5029"/>
    <cellStyle name="Vejica 4 9 2 2 6" xfId="5031"/>
    <cellStyle name="Vejica 4 9 2 2 6 2" xfId="5032"/>
    <cellStyle name="Vejica 4 9 2 2 6 2 2" xfId="5553"/>
    <cellStyle name="Vejica 4 9 2 2 6 3" xfId="5322"/>
    <cellStyle name="Vejica 4 9 2 2 7" xfId="5033"/>
    <cellStyle name="Vejica 4 9 2 2 7 2" xfId="5473"/>
    <cellStyle name="Vejica 4 9 2 2 8" xfId="5018"/>
    <cellStyle name="Vejica 4 9 2 2 9" xfId="5260"/>
    <cellStyle name="Vejica 4 9 2 3" xfId="2415"/>
    <cellStyle name="Vejica 4 9 2 3 2" xfId="5034"/>
    <cellStyle name="Vejica 4 9 2 4" xfId="2416"/>
    <cellStyle name="Vejica 4 9 2 4 2" xfId="5035"/>
    <cellStyle name="Vejica 4 9 2 5" xfId="2417"/>
    <cellStyle name="Vejica 4 9 2 5 2" xfId="2418"/>
    <cellStyle name="Vejica 4 9 2 5 2 2" xfId="5038"/>
    <cellStyle name="Vejica 4 9 2 5 2 2 2" xfId="5478"/>
    <cellStyle name="Vejica 4 9 2 5 2 3" xfId="5037"/>
    <cellStyle name="Vejica 4 9 2 5 3" xfId="2419"/>
    <cellStyle name="Vejica 4 9 2 5 3 2" xfId="2420"/>
    <cellStyle name="Vejica 4 9 2 5 3 2 2" xfId="5041"/>
    <cellStyle name="Vejica 4 9 2 5 3 2 2 2" xfId="5480"/>
    <cellStyle name="Vejica 4 9 2 5 3 2 3" xfId="5040"/>
    <cellStyle name="Vejica 4 9 2 5 3 3" xfId="2421"/>
    <cellStyle name="Vejica 4 9 2 5 3 3 2" xfId="5043"/>
    <cellStyle name="Vejica 4 9 2 5 3 3 2 2" xfId="5481"/>
    <cellStyle name="Vejica 4 9 2 5 3 3 3" xfId="5042"/>
    <cellStyle name="Vejica 4 9 2 5 3 4" xfId="5044"/>
    <cellStyle name="Vejica 4 9 2 5 3 4 2" xfId="5479"/>
    <cellStyle name="Vejica 4 9 2 5 3 5" xfId="5039"/>
    <cellStyle name="Vejica 4 9 2 5 4" xfId="5045"/>
    <cellStyle name="Vejica 4 9 2 5 4 2" xfId="5477"/>
    <cellStyle name="Vejica 4 9 2 5 5" xfId="5036"/>
    <cellStyle name="Vejica 4 9 2 6" xfId="2422"/>
    <cellStyle name="Vejica 4 9 2 6 2" xfId="5047"/>
    <cellStyle name="Vejica 4 9 2 6 2 2" xfId="5482"/>
    <cellStyle name="Vejica 4 9 2 6 3" xfId="5046"/>
    <cellStyle name="Vejica 4 9 2 7" xfId="2423"/>
    <cellStyle name="Vejica 4 9 2 7 2" xfId="5049"/>
    <cellStyle name="Vejica 4 9 2 7 2 2" xfId="5483"/>
    <cellStyle name="Vejica 4 9 2 7 3" xfId="5048"/>
    <cellStyle name="Vejica 4 9 2 8" xfId="2424"/>
    <cellStyle name="Vejica 4 9 2 8 2" xfId="5051"/>
    <cellStyle name="Vejica 4 9 2 8 2 2" xfId="5484"/>
    <cellStyle name="Vejica 4 9 2 8 3" xfId="5050"/>
    <cellStyle name="Vejica 4 9 2 9" xfId="5052"/>
    <cellStyle name="Vejica 4 9 2 9 2" xfId="5053"/>
    <cellStyle name="Vejica 4 9 2 9 2 2" xfId="5554"/>
    <cellStyle name="Vejica 4 9 2 9 3" xfId="5323"/>
    <cellStyle name="Vejica 4 9 3" xfId="764"/>
    <cellStyle name="Vejica 4 9 3 2" xfId="765"/>
    <cellStyle name="Vejica 4 9 3 2 2" xfId="2425"/>
    <cellStyle name="Vejica 4 9 3 2 2 2" xfId="5056"/>
    <cellStyle name="Vejica 4 9 3 2 3" xfId="2426"/>
    <cellStyle name="Vejica 4 9 3 2 3 2" xfId="5057"/>
    <cellStyle name="Vejica 4 9 3 2 4" xfId="2427"/>
    <cellStyle name="Vejica 4 9 3 2 4 2" xfId="5059"/>
    <cellStyle name="Vejica 4 9 3 2 4 2 2" xfId="5487"/>
    <cellStyle name="Vejica 4 9 3 2 4 3" xfId="5058"/>
    <cellStyle name="Vejica 4 9 3 2 5" xfId="5060"/>
    <cellStyle name="Vejica 4 9 3 2 5 2" xfId="5061"/>
    <cellStyle name="Vejica 4 9 3 2 5 2 2" xfId="5555"/>
    <cellStyle name="Vejica 4 9 3 2 5 3" xfId="5324"/>
    <cellStyle name="Vejica 4 9 3 2 6" xfId="5062"/>
    <cellStyle name="Vejica 4 9 3 2 6 2" xfId="5486"/>
    <cellStyle name="Vejica 4 9 3 2 7" xfId="5055"/>
    <cellStyle name="Vejica 4 9 3 2 8" xfId="5247"/>
    <cellStyle name="Vejica 4 9 3 3" xfId="2428"/>
    <cellStyle name="Vejica 4 9 3 3 2" xfId="5063"/>
    <cellStyle name="Vejica 4 9 3 4" xfId="2429"/>
    <cellStyle name="Vejica 4 9 3 4 2" xfId="5064"/>
    <cellStyle name="Vejica 4 9 3 5" xfId="2430"/>
    <cellStyle name="Vejica 4 9 3 5 2" xfId="5066"/>
    <cellStyle name="Vejica 4 9 3 5 2 2" xfId="5488"/>
    <cellStyle name="Vejica 4 9 3 5 3" xfId="5065"/>
    <cellStyle name="Vejica 4 9 3 6" xfId="5067"/>
    <cellStyle name="Vejica 4 9 3 6 2" xfId="5068"/>
    <cellStyle name="Vejica 4 9 3 6 2 2" xfId="5556"/>
    <cellStyle name="Vejica 4 9 3 6 3" xfId="5325"/>
    <cellStyle name="Vejica 4 9 3 7" xfId="5069"/>
    <cellStyle name="Vejica 4 9 3 7 2" xfId="5485"/>
    <cellStyle name="Vejica 4 9 3 8" xfId="5054"/>
    <cellStyle name="Vejica 4 9 3 9" xfId="5222"/>
    <cellStyle name="Vejica 4 9 4" xfId="2431"/>
    <cellStyle name="Vejica 4 9 4 2" xfId="5070"/>
    <cellStyle name="Vejica 4 9 5" xfId="2432"/>
    <cellStyle name="Vejica 4 9 5 2" xfId="5071"/>
    <cellStyle name="Vejica 4 9 6" xfId="2433"/>
    <cellStyle name="Vejica 4 9 6 2" xfId="2434"/>
    <cellStyle name="Vejica 4 9 6 2 2" xfId="5074"/>
    <cellStyle name="Vejica 4 9 6 2 2 2" xfId="5490"/>
    <cellStyle name="Vejica 4 9 6 2 3" xfId="5073"/>
    <cellStyle name="Vejica 4 9 6 3" xfId="2435"/>
    <cellStyle name="Vejica 4 9 6 3 2" xfId="2436"/>
    <cellStyle name="Vejica 4 9 6 3 2 2" xfId="5077"/>
    <cellStyle name="Vejica 4 9 6 3 2 2 2" xfId="5492"/>
    <cellStyle name="Vejica 4 9 6 3 2 3" xfId="5076"/>
    <cellStyle name="Vejica 4 9 6 3 3" xfId="2437"/>
    <cellStyle name="Vejica 4 9 6 3 3 2" xfId="5079"/>
    <cellStyle name="Vejica 4 9 6 3 3 2 2" xfId="5493"/>
    <cellStyle name="Vejica 4 9 6 3 3 3" xfId="5078"/>
    <cellStyle name="Vejica 4 9 6 3 4" xfId="5080"/>
    <cellStyle name="Vejica 4 9 6 3 4 2" xfId="5491"/>
    <cellStyle name="Vejica 4 9 6 3 5" xfId="5075"/>
    <cellStyle name="Vejica 4 9 6 4" xfId="5081"/>
    <cellStyle name="Vejica 4 9 6 4 2" xfId="5489"/>
    <cellStyle name="Vejica 4 9 6 5" xfId="5072"/>
    <cellStyle name="Vejica 4 9 7" xfId="2438"/>
    <cellStyle name="Vejica 4 9 7 2" xfId="5083"/>
    <cellStyle name="Vejica 4 9 7 2 2" xfId="5494"/>
    <cellStyle name="Vejica 4 9 7 3" xfId="5082"/>
    <cellStyle name="Vejica 4 9 8" xfId="2439"/>
    <cellStyle name="Vejica 4 9 8 2" xfId="5085"/>
    <cellStyle name="Vejica 4 9 8 2 2" xfId="5495"/>
    <cellStyle name="Vejica 4 9 8 3" xfId="5084"/>
    <cellStyle name="Vejica 4 9 9" xfId="5086"/>
    <cellStyle name="Vejica 4 9 9 2" xfId="5087"/>
    <cellStyle name="Vejica 4 9 9 2 2" xfId="5557"/>
    <cellStyle name="Vejica 4 9 9 3" xfId="5326"/>
    <cellStyle name="Vejica 40" xfId="5088"/>
    <cellStyle name="Vejica 40 2" xfId="5327"/>
    <cellStyle name="Vejica 40 2 2" xfId="7993"/>
    <cellStyle name="Vejica 40 2 2 2" xfId="13198"/>
    <cellStyle name="Vejica 40 2 2 2 2" xfId="19133"/>
    <cellStyle name="Vejica 40 2 2 3" xfId="15706"/>
    <cellStyle name="Vejica 40 2 3" xfId="9460"/>
    <cellStyle name="Vejica 40 2 3 2" xfId="13410"/>
    <cellStyle name="Vejica 40 2 3 2 2" xfId="19345"/>
    <cellStyle name="Vejica 40 2 3 3" xfId="16279"/>
    <cellStyle name="Vejica 40 2 4" xfId="7595"/>
    <cellStyle name="Vejica 40 2 4 2" xfId="13086"/>
    <cellStyle name="Vejica 40 2 4 2 2" xfId="19021"/>
    <cellStyle name="Vejica 40 2 4 3" xfId="15522"/>
    <cellStyle name="Vejica 40 2 5" xfId="7964"/>
    <cellStyle name="Vejica 40 2 5 2" xfId="15696"/>
    <cellStyle name="Vejica 40 2 6" xfId="12536"/>
    <cellStyle name="Vejica 40 2 6 2" xfId="18475"/>
    <cellStyle name="Vejica 40 3" xfId="8919"/>
    <cellStyle name="Vejica 40 3 2" xfId="12537"/>
    <cellStyle name="Vejica 40 3 2 2" xfId="18476"/>
    <cellStyle name="Vejica 40 3 3" xfId="16069"/>
    <cellStyle name="Vejica 40 4" xfId="12145"/>
    <cellStyle name="Vejica 40 4 2" xfId="13267"/>
    <cellStyle name="Vejica 40 4 2 2" xfId="19202"/>
    <cellStyle name="Vejica 40 4 3" xfId="18292"/>
    <cellStyle name="Vejica 40 5" xfId="12378"/>
    <cellStyle name="Vejica 40 5 2" xfId="18364"/>
    <cellStyle name="Vejica 40 6" xfId="12968"/>
    <cellStyle name="Vejica 40 6 2" xfId="18906"/>
    <cellStyle name="Vejica 41" xfId="5574"/>
    <cellStyle name="Vejica 41 2" xfId="9610"/>
    <cellStyle name="Vejica 41 2 2" xfId="9816"/>
    <cellStyle name="Vejica 41 2 2 2" xfId="13199"/>
    <cellStyle name="Vejica 41 2 2 2 2" xfId="19134"/>
    <cellStyle name="Vejica 41 2 2 3" xfId="16423"/>
    <cellStyle name="Vejica 41 2 3" xfId="7988"/>
    <cellStyle name="Vejica 41 2 3 2" xfId="13419"/>
    <cellStyle name="Vejica 41 2 3 2 2" xfId="19354"/>
    <cellStyle name="Vejica 41 2 3 3" xfId="15702"/>
    <cellStyle name="Vejica 41 2 4" xfId="9540"/>
    <cellStyle name="Vejica 41 2 4 2" xfId="12605"/>
    <cellStyle name="Vejica 41 2 4 2 2" xfId="18544"/>
    <cellStyle name="Vejica 41 2 4 3" xfId="16315"/>
    <cellStyle name="Vejica 41 2 5" xfId="12534"/>
    <cellStyle name="Vejica 41 2 5 2" xfId="18473"/>
    <cellStyle name="Vejica 41 2 6" xfId="16341"/>
    <cellStyle name="Vejica 41 3" xfId="9656"/>
    <cellStyle name="Vejica 41 3 2" xfId="12535"/>
    <cellStyle name="Vejica 41 3 2 2" xfId="18474"/>
    <cellStyle name="Vejica 41 3 3" xfId="16350"/>
    <cellStyle name="Vejica 41 4" xfId="8953"/>
    <cellStyle name="Vejica 41 4 2" xfId="13398"/>
    <cellStyle name="Vejica 41 4 2 2" xfId="19333"/>
    <cellStyle name="Vejica 41 4 3" xfId="16085"/>
    <cellStyle name="Vejica 41 5" xfId="8027"/>
    <cellStyle name="Vejica 41 5 2" xfId="15713"/>
    <cellStyle name="Vejica 41 6" xfId="12961"/>
    <cellStyle name="Vejica 41 6 2" xfId="18899"/>
    <cellStyle name="Vejica 42" xfId="5576"/>
    <cellStyle name="Vejica 42 2" xfId="8819"/>
    <cellStyle name="Vejica 42 2 2" xfId="8516"/>
    <cellStyle name="Vejica 42 2 2 2" xfId="13200"/>
    <cellStyle name="Vejica 42 2 2 2 2" xfId="19135"/>
    <cellStyle name="Vejica 42 2 2 3" xfId="15943"/>
    <cellStyle name="Vejica 42 2 3" xfId="9486"/>
    <cellStyle name="Vejica 42 2 3 2" xfId="13496"/>
    <cellStyle name="Vejica 42 2 3 2 2" xfId="19431"/>
    <cellStyle name="Vejica 42 2 3 3" xfId="16293"/>
    <cellStyle name="Vejica 42 2 4" xfId="8943"/>
    <cellStyle name="Vejica 42 2 4 2" xfId="13151"/>
    <cellStyle name="Vejica 42 2 4 2 2" xfId="19086"/>
    <cellStyle name="Vejica 42 2 4 3" xfId="16080"/>
    <cellStyle name="Vejica 42 2 5" xfId="12532"/>
    <cellStyle name="Vejica 42 2 5 2" xfId="18471"/>
    <cellStyle name="Vejica 42 2 6" xfId="16032"/>
    <cellStyle name="Vejica 42 3" xfId="11802"/>
    <cellStyle name="Vejica 42 3 2" xfId="12533"/>
    <cellStyle name="Vejica 42 3 2 2" xfId="18472"/>
    <cellStyle name="Vejica 42 3 3" xfId="18183"/>
    <cellStyle name="Vejica 42 4" xfId="8964"/>
    <cellStyle name="Vejica 42 4 2" xfId="13395"/>
    <cellStyle name="Vejica 42 4 2 2" xfId="19330"/>
    <cellStyle name="Vejica 42 4 3" xfId="16095"/>
    <cellStyle name="Vejica 42 5" xfId="12281"/>
    <cellStyle name="Vejica 42 5 2" xfId="18335"/>
    <cellStyle name="Vejica 42 6" xfId="12965"/>
    <cellStyle name="Vejica 42 6 2" xfId="18903"/>
    <cellStyle name="Vejica 43" xfId="5578"/>
    <cellStyle name="Vejica 43 2" xfId="12342"/>
    <cellStyle name="Vejica 43 2 2" xfId="9753"/>
    <cellStyle name="Vejica 43 2 2 2" xfId="13201"/>
    <cellStyle name="Vejica 43 2 2 2 2" xfId="19136"/>
    <cellStyle name="Vejica 43 2 2 3" xfId="16396"/>
    <cellStyle name="Vejica 43 2 3" xfId="12019"/>
    <cellStyle name="Vejica 43 2 3 2" xfId="13378"/>
    <cellStyle name="Vejica 43 2 3 2 2" xfId="19313"/>
    <cellStyle name="Vejica 43 2 3 3" xfId="18250"/>
    <cellStyle name="Vejica 43 2 4" xfId="8224"/>
    <cellStyle name="Vejica 43 2 4 2" xfId="12819"/>
    <cellStyle name="Vejica 43 2 4 2 2" xfId="18757"/>
    <cellStyle name="Vejica 43 2 4 3" xfId="15790"/>
    <cellStyle name="Vejica 43 2 5" xfId="12530"/>
    <cellStyle name="Vejica 43 2 5 2" xfId="18469"/>
    <cellStyle name="Vejica 43 2 6" xfId="18357"/>
    <cellStyle name="Vejica 43 3" xfId="12341"/>
    <cellStyle name="Vejica 43 3 2" xfId="12531"/>
    <cellStyle name="Vejica 43 3 2 2" xfId="18470"/>
    <cellStyle name="Vejica 43 3 3" xfId="18356"/>
    <cellStyle name="Vejica 43 4" xfId="12266"/>
    <cellStyle name="Vejica 43 4 2" xfId="12606"/>
    <cellStyle name="Vejica 43 4 2 2" xfId="18545"/>
    <cellStyle name="Vejica 43 4 3" xfId="18331"/>
    <cellStyle name="Vejica 43 5" xfId="9801"/>
    <cellStyle name="Vejica 43 5 2" xfId="16415"/>
    <cellStyle name="Vejica 43 6" xfId="12970"/>
    <cellStyle name="Vejica 43 6 2" xfId="18908"/>
    <cellStyle name="Vejica 44" xfId="5575"/>
    <cellStyle name="Vejica 44 2" xfId="8062"/>
    <cellStyle name="Vejica 44 2 2" xfId="8577"/>
    <cellStyle name="Vejica 44 2 2 2" xfId="13202"/>
    <cellStyle name="Vejica 44 2 2 2 2" xfId="19137"/>
    <cellStyle name="Vejica 44 2 2 3" xfId="15964"/>
    <cellStyle name="Vejica 44 2 3" xfId="7666"/>
    <cellStyle name="Vejica 44 2 3 2" xfId="13458"/>
    <cellStyle name="Vejica 44 2 3 2 2" xfId="19393"/>
    <cellStyle name="Vejica 44 2 3 3" xfId="15532"/>
    <cellStyle name="Vejica 44 2 4" xfId="9928"/>
    <cellStyle name="Vejica 44 2 4 2" xfId="13036"/>
    <cellStyle name="Vejica 44 2 4 2 2" xfId="18971"/>
    <cellStyle name="Vejica 44 2 4 3" xfId="16474"/>
    <cellStyle name="Vejica 44 2 5" xfId="12528"/>
    <cellStyle name="Vejica 44 2 5 2" xfId="18467"/>
    <cellStyle name="Vejica 44 2 6" xfId="15722"/>
    <cellStyle name="Vejica 44 3" xfId="8818"/>
    <cellStyle name="Vejica 44 3 2" xfId="12529"/>
    <cellStyle name="Vejica 44 3 2 2" xfId="18468"/>
    <cellStyle name="Vejica 44 3 3" xfId="16031"/>
    <cellStyle name="Vejica 44 4" xfId="7669"/>
    <cellStyle name="Vejica 44 4 2" xfId="13388"/>
    <cellStyle name="Vejica 44 4 2 2" xfId="19323"/>
    <cellStyle name="Vejica 44 4 3" xfId="15535"/>
    <cellStyle name="Vejica 44 5" xfId="9968"/>
    <cellStyle name="Vejica 44 5 2" xfId="16484"/>
    <cellStyle name="Vejica 44 6" xfId="12967"/>
    <cellStyle name="Vejica 44 6 2" xfId="18905"/>
    <cellStyle name="Vejica 45" xfId="5577"/>
    <cellStyle name="Vejica 45 2" xfId="9787"/>
    <cellStyle name="Vejica 45 2 2" xfId="9046"/>
    <cellStyle name="Vejica 45 2 2 2" xfId="13203"/>
    <cellStyle name="Vejica 45 2 2 2 2" xfId="19138"/>
    <cellStyle name="Vejica 45 2 2 3" xfId="16125"/>
    <cellStyle name="Vejica 45 2 3" xfId="8444"/>
    <cellStyle name="Vejica 45 2 3 2" xfId="13273"/>
    <cellStyle name="Vejica 45 2 3 2 2" xfId="19208"/>
    <cellStyle name="Vejica 45 2 3 3" xfId="15903"/>
    <cellStyle name="Vejica 45 2 4" xfId="9195"/>
    <cellStyle name="Vejica 45 2 4 2" xfId="13128"/>
    <cellStyle name="Vejica 45 2 4 2 2" xfId="19063"/>
    <cellStyle name="Vejica 45 2 4 3" xfId="16222"/>
    <cellStyle name="Vejica 45 2 5" xfId="12793"/>
    <cellStyle name="Vejica 45 2 5 2" xfId="18731"/>
    <cellStyle name="Vejica 45 2 6" xfId="16410"/>
    <cellStyle name="Vejica 45 3" xfId="9552"/>
    <cellStyle name="Vejica 45 3 2" xfId="12527"/>
    <cellStyle name="Vejica 45 3 2 2" xfId="18466"/>
    <cellStyle name="Vejica 45 3 3" xfId="16322"/>
    <cellStyle name="Vejica 45 4" xfId="8459"/>
    <cellStyle name="Vejica 45 4 2" xfId="13054"/>
    <cellStyle name="Vejica 45 4 2 2" xfId="18989"/>
    <cellStyle name="Vejica 45 4 3" xfId="15911"/>
    <cellStyle name="Vejica 45 5" xfId="8024"/>
    <cellStyle name="Vejica 45 5 2" xfId="15712"/>
    <cellStyle name="Vejica 45 6" xfId="12958"/>
    <cellStyle name="Vejica 45 6 2" xfId="18896"/>
    <cellStyle name="Vejica 46" xfId="5581"/>
    <cellStyle name="Vejica 46 2" xfId="8471"/>
    <cellStyle name="Vejica 46 2 2" xfId="9735"/>
    <cellStyle name="Vejica 46 2 2 2" xfId="13204"/>
    <cellStyle name="Vejica 46 2 2 2 2" xfId="19139"/>
    <cellStyle name="Vejica 46 2 2 3" xfId="16387"/>
    <cellStyle name="Vejica 46 2 3" xfId="7590"/>
    <cellStyle name="Vejica 46 2 3 2" xfId="13404"/>
    <cellStyle name="Vejica 46 2 3 2 2" xfId="19339"/>
    <cellStyle name="Vejica 46 2 3 3" xfId="15517"/>
    <cellStyle name="Vejica 46 2 4" xfId="8335"/>
    <cellStyle name="Vejica 46 2 4 2" xfId="13085"/>
    <cellStyle name="Vejica 46 2 4 2 2" xfId="19020"/>
    <cellStyle name="Vejica 46 2 4 3" xfId="15876"/>
    <cellStyle name="Vejica 46 2 5" xfId="12526"/>
    <cellStyle name="Vejica 46 2 5 2" xfId="18465"/>
    <cellStyle name="Vejica 46 2 6" xfId="15916"/>
    <cellStyle name="Vejica 46 3" xfId="9706"/>
    <cellStyle name="Vejica 46 3 2" xfId="12792"/>
    <cellStyle name="Vejica 46 3 2 2" xfId="18730"/>
    <cellStyle name="Vejica 46 3 3" xfId="16370"/>
    <cellStyle name="Vejica 46 4" xfId="9188"/>
    <cellStyle name="Vejica 46 4 2" xfId="13485"/>
    <cellStyle name="Vejica 46 4 2 2" xfId="19420"/>
    <cellStyle name="Vejica 46 4 3" xfId="16216"/>
    <cellStyle name="Vejica 46 5" xfId="11742"/>
    <cellStyle name="Vejica 46 5 2" xfId="18168"/>
    <cellStyle name="Vejica 46 6" xfId="12969"/>
    <cellStyle name="Vejica 46 6 2" xfId="18907"/>
    <cellStyle name="Vejica 47" xfId="5582"/>
    <cellStyle name="Vejica 47 2" xfId="9777"/>
    <cellStyle name="Vejica 47 2 2" xfId="8194"/>
    <cellStyle name="Vejica 47 2 2 2" xfId="13205"/>
    <cellStyle name="Vejica 47 2 2 2 2" xfId="19140"/>
    <cellStyle name="Vejica 47 2 2 3" xfId="15775"/>
    <cellStyle name="Vejica 47 2 3" xfId="11966"/>
    <cellStyle name="Vejica 47 2 3 2" xfId="12838"/>
    <cellStyle name="Vejica 47 2 3 2 2" xfId="18776"/>
    <cellStyle name="Vejica 47 2 3 3" xfId="18234"/>
    <cellStyle name="Vejica 47 2 4" xfId="12029"/>
    <cellStyle name="Vejica 47 2 4 2" xfId="13108"/>
    <cellStyle name="Vejica 47 2 4 2 2" xfId="19043"/>
    <cellStyle name="Vejica 47 2 4 3" xfId="18252"/>
    <cellStyle name="Vejica 47 2 5" xfId="12790"/>
    <cellStyle name="Vejica 47 2 5 2" xfId="18728"/>
    <cellStyle name="Vejica 47 2 6" xfId="16407"/>
    <cellStyle name="Vejica 47 3" xfId="11324"/>
    <cellStyle name="Vejica 47 3 2" xfId="12791"/>
    <cellStyle name="Vejica 47 3 2 2" xfId="18729"/>
    <cellStyle name="Vejica 47 3 3" xfId="17810"/>
    <cellStyle name="Vejica 47 4" xfId="9679"/>
    <cellStyle name="Vejica 47 4 2" xfId="13399"/>
    <cellStyle name="Vejica 47 4 2 2" xfId="19334"/>
    <cellStyle name="Vejica 47 4 3" xfId="16360"/>
    <cellStyle name="Vejica 47 5" xfId="12328"/>
    <cellStyle name="Vejica 47 5 2" xfId="18352"/>
    <cellStyle name="Vejica 47 6" xfId="12702"/>
    <cellStyle name="Vejica 47 6 2" xfId="18641"/>
    <cellStyle name="Vejica 48" xfId="5598"/>
    <cellStyle name="Vejica 48 2" xfId="9524"/>
    <cellStyle name="Vejica 48 2 2" xfId="9456"/>
    <cellStyle name="Vejica 48 2 2 2" xfId="13206"/>
    <cellStyle name="Vejica 48 2 2 2 2" xfId="19141"/>
    <cellStyle name="Vejica 48 2 2 3" xfId="16275"/>
    <cellStyle name="Vejica 48 2 3" xfId="8128"/>
    <cellStyle name="Vejica 48 2 3 2" xfId="13335"/>
    <cellStyle name="Vejica 48 2 3 2 2" xfId="19270"/>
    <cellStyle name="Vejica 48 2 3 3" xfId="15745"/>
    <cellStyle name="Vejica 48 2 4" xfId="12412"/>
    <cellStyle name="Vejica 48 2 4 2" xfId="12832"/>
    <cellStyle name="Vejica 48 2 4 2 2" xfId="18770"/>
    <cellStyle name="Vejica 48 2 4 3" xfId="18370"/>
    <cellStyle name="Vejica 48 2 5" xfId="12789"/>
    <cellStyle name="Vejica 48 2 5 2" xfId="18727"/>
    <cellStyle name="Vejica 48 2 6" xfId="16308"/>
    <cellStyle name="Vejica 48 3" xfId="8223"/>
    <cellStyle name="Vejica 48 3 2" xfId="12525"/>
    <cellStyle name="Vejica 48 3 2 2" xfId="18464"/>
    <cellStyle name="Vejica 48 3 3" xfId="15789"/>
    <cellStyle name="Vejica 48 4" xfId="8731"/>
    <cellStyle name="Vejica 48 4 2" xfId="13460"/>
    <cellStyle name="Vejica 48 4 2 2" xfId="19395"/>
    <cellStyle name="Vejica 48 4 3" xfId="16013"/>
    <cellStyle name="Vejica 48 5" xfId="8412"/>
    <cellStyle name="Vejica 48 5 2" xfId="15897"/>
    <cellStyle name="Vejica 48 6" xfId="12985"/>
    <cellStyle name="Vejica 48 6 2" xfId="18923"/>
    <cellStyle name="Vejica 49" xfId="5601"/>
    <cellStyle name="Vejica 49 2" xfId="9673"/>
    <cellStyle name="Vejica 49 2 2" xfId="8915"/>
    <cellStyle name="Vejica 49 2 2 2" xfId="13207"/>
    <cellStyle name="Vejica 49 2 2 2 2" xfId="19142"/>
    <cellStyle name="Vejica 49 2 2 3" xfId="16066"/>
    <cellStyle name="Vejica 49 2 3" xfId="11902"/>
    <cellStyle name="Vejica 49 2 3 2" xfId="13107"/>
    <cellStyle name="Vejica 49 2 3 2 2" xfId="19042"/>
    <cellStyle name="Vejica 49 2 3 3" xfId="18214"/>
    <cellStyle name="Vejica 49 2 4" xfId="12082"/>
    <cellStyle name="Vejica 49 2 4 2" xfId="13130"/>
    <cellStyle name="Vejica 49 2 4 2 2" xfId="19065"/>
    <cellStyle name="Vejica 49 2 4 3" xfId="18270"/>
    <cellStyle name="Vejica 49 2 5" xfId="12524"/>
    <cellStyle name="Vejica 49 2 5 2" xfId="18463"/>
    <cellStyle name="Vejica 49 2 6" xfId="16358"/>
    <cellStyle name="Vejica 49 3" xfId="8163"/>
    <cellStyle name="Vejica 49 3 2" xfId="12788"/>
    <cellStyle name="Vejica 49 3 2 2" xfId="18726"/>
    <cellStyle name="Vejica 49 3 3" xfId="15759"/>
    <cellStyle name="Vejica 49 4" xfId="9664"/>
    <cellStyle name="Vejica 49 4 2" xfId="13480"/>
    <cellStyle name="Vejica 49 4 2 2" xfId="19415"/>
    <cellStyle name="Vejica 49 4 3" xfId="16353"/>
    <cellStyle name="Vejica 49 5" xfId="12088"/>
    <cellStyle name="Vejica 49 5 2" xfId="18273"/>
    <cellStyle name="Vejica 49 6" xfId="12973"/>
    <cellStyle name="Vejica 49 6 2" xfId="18911"/>
    <cellStyle name="Vejica 5" xfId="766"/>
    <cellStyle name="Vejica 5 10" xfId="9371"/>
    <cellStyle name="Vejica 5 10 2" xfId="16250"/>
    <cellStyle name="Vejica 5 11" xfId="13010"/>
    <cellStyle name="Vejica 5 11 2" xfId="18948"/>
    <cellStyle name="Vejica 5 2" xfId="767"/>
    <cellStyle name="Vejica 5 2 2" xfId="2440"/>
    <cellStyle name="Vejica 5 2 2 2" xfId="5091"/>
    <cellStyle name="Vejica 5 2 2 3" xfId="8946"/>
    <cellStyle name="Vejica 5 2 2 3 2" xfId="16083"/>
    <cellStyle name="Vejica 5 2 2 4" xfId="13208"/>
    <cellStyle name="Vejica 5 2 2 4 2" xfId="19143"/>
    <cellStyle name="Vejica 5 2 3" xfId="2441"/>
    <cellStyle name="Vejica 5 2 3 2" xfId="5092"/>
    <cellStyle name="Vejica 5 2 3 3" xfId="9734"/>
    <cellStyle name="Vejica 5 2 3 3 2" xfId="16386"/>
    <cellStyle name="Vejica 5 2 3 4" xfId="13408"/>
    <cellStyle name="Vejica 5 2 3 4 2" xfId="19343"/>
    <cellStyle name="Vejica 5 2 4" xfId="2442"/>
    <cellStyle name="Vejica 5 2 4 2" xfId="5093"/>
    <cellStyle name="Vejica 5 2 4 3" xfId="9897"/>
    <cellStyle name="Vejica 5 2 4 3 2" xfId="16464"/>
    <cellStyle name="Vejica 5 2 4 4" xfId="13126"/>
    <cellStyle name="Vejica 5 2 4 4 2" xfId="19061"/>
    <cellStyle name="Vejica 5 2 5" xfId="5094"/>
    <cellStyle name="Vejica 5 2 5 2" xfId="5328"/>
    <cellStyle name="Vejica 5 2 6" xfId="5090"/>
    <cellStyle name="Vejica 5 2 7" xfId="5268"/>
    <cellStyle name="Vejica 5 2 8" xfId="9922"/>
    <cellStyle name="Vejica 5 2 8 2" xfId="16471"/>
    <cellStyle name="Vejica 5 2 9" xfId="12786"/>
    <cellStyle name="Vejica 5 2 9 2" xfId="18724"/>
    <cellStyle name="Vejica 5 3" xfId="768"/>
    <cellStyle name="Vejica 5 3 10" xfId="9443"/>
    <cellStyle name="Vejica 5 3 10 2" xfId="16273"/>
    <cellStyle name="Vejica 5 3 11" xfId="12787"/>
    <cellStyle name="Vejica 5 3 11 2" xfId="18725"/>
    <cellStyle name="Vejica 5 3 2" xfId="769"/>
    <cellStyle name="Vejica 5 3 2 2" xfId="2443"/>
    <cellStyle name="Vejica 5 3 2 2 2" xfId="5097"/>
    <cellStyle name="Vejica 5 3 2 3" xfId="2444"/>
    <cellStyle name="Vejica 5 3 2 3 2" xfId="5098"/>
    <cellStyle name="Vejica 5 3 2 4" xfId="2445"/>
    <cellStyle name="Vejica 5 3 2 4 2" xfId="5100"/>
    <cellStyle name="Vejica 5 3 2 4 2 2" xfId="5498"/>
    <cellStyle name="Vejica 5 3 2 4 3" xfId="5099"/>
    <cellStyle name="Vejica 5 3 2 5" xfId="5101"/>
    <cellStyle name="Vejica 5 3 2 5 2" xfId="5102"/>
    <cellStyle name="Vejica 5 3 2 5 2 2" xfId="5558"/>
    <cellStyle name="Vejica 5 3 2 5 3" xfId="5329"/>
    <cellStyle name="Vejica 5 3 2 6" xfId="5103"/>
    <cellStyle name="Vejica 5 3 2 6 2" xfId="5497"/>
    <cellStyle name="Vejica 5 3 2 7" xfId="5096"/>
    <cellStyle name="Vejica 5 3 2 8" xfId="5238"/>
    <cellStyle name="Vejica 5 3 3" xfId="2446"/>
    <cellStyle name="Vejica 5 3 3 2" xfId="5104"/>
    <cellStyle name="Vejica 5 3 4" xfId="2447"/>
    <cellStyle name="Vejica 5 3 4 2" xfId="5105"/>
    <cellStyle name="Vejica 5 3 5" xfId="2448"/>
    <cellStyle name="Vejica 5 3 5 2" xfId="5107"/>
    <cellStyle name="Vejica 5 3 5 2 2" xfId="5499"/>
    <cellStyle name="Vejica 5 3 5 3" xfId="5106"/>
    <cellStyle name="Vejica 5 3 6" xfId="5108"/>
    <cellStyle name="Vejica 5 3 6 2" xfId="5109"/>
    <cellStyle name="Vejica 5 3 6 2 2" xfId="5559"/>
    <cellStyle name="Vejica 5 3 6 3" xfId="5330"/>
    <cellStyle name="Vejica 5 3 7" xfId="5110"/>
    <cellStyle name="Vejica 5 3 7 2" xfId="5496"/>
    <cellStyle name="Vejica 5 3 8" xfId="5095"/>
    <cellStyle name="Vejica 5 3 9" xfId="5264"/>
    <cellStyle name="Vejica 5 4" xfId="2449"/>
    <cellStyle name="Vejica 5 4 2" xfId="5111"/>
    <cellStyle name="Vejica 5 4 3" xfId="9788"/>
    <cellStyle name="Vejica 5 4 3 2" xfId="16411"/>
    <cellStyle name="Vejica 5 4 4" xfId="13478"/>
    <cellStyle name="Vejica 5 4 4 2" xfId="19413"/>
    <cellStyle name="Vejica 5 5" xfId="2450"/>
    <cellStyle name="Vejica 5 5 2" xfId="5112"/>
    <cellStyle name="Vejica 5 6" xfId="2451"/>
    <cellStyle name="Vejica 5 6 2" xfId="5114"/>
    <cellStyle name="Vejica 5 6 2 2" xfId="5500"/>
    <cellStyle name="Vejica 5 6 3" xfId="5113"/>
    <cellStyle name="Vejica 5 7" xfId="5115"/>
    <cellStyle name="Vejica 5 7 2" xfId="5331"/>
    <cellStyle name="Vejica 5 8" xfId="5089"/>
    <cellStyle name="Vejica 5 9" xfId="5212"/>
    <cellStyle name="Vejica 50" xfId="5610"/>
    <cellStyle name="Vejica 50 2" xfId="8061"/>
    <cellStyle name="Vejica 50 2 2" xfId="9881"/>
    <cellStyle name="Vejica 50 2 2 2" xfId="13209"/>
    <cellStyle name="Vejica 50 2 2 2 2" xfId="19144"/>
    <cellStyle name="Vejica 50 2 2 3" xfId="16459"/>
    <cellStyle name="Vejica 50 2 3" xfId="7986"/>
    <cellStyle name="Vejica 50 2 3 2" xfId="13124"/>
    <cellStyle name="Vejica 50 2 3 2 2" xfId="19059"/>
    <cellStyle name="Vejica 50 2 3 3" xfId="15700"/>
    <cellStyle name="Vejica 50 2 4" xfId="12375"/>
    <cellStyle name="Vejica 50 2 4 2" xfId="12830"/>
    <cellStyle name="Vejica 50 2 4 2 2" xfId="18768"/>
    <cellStyle name="Vejica 50 2 4 3" xfId="18363"/>
    <cellStyle name="Vejica 50 2 5" xfId="12785"/>
    <cellStyle name="Vejica 50 2 5 2" xfId="18723"/>
    <cellStyle name="Vejica 50 2 6" xfId="15721"/>
    <cellStyle name="Vejica 50 3" xfId="11779"/>
    <cellStyle name="Vejica 50 3 2" xfId="12523"/>
    <cellStyle name="Vejica 50 3 2 2" xfId="18462"/>
    <cellStyle name="Vejica 50 3 3" xfId="18177"/>
    <cellStyle name="Vejica 50 4" xfId="12084"/>
    <cellStyle name="Vejica 50 4 2" xfId="13423"/>
    <cellStyle name="Vejica 50 4 2 2" xfId="19358"/>
    <cellStyle name="Vejica 50 4 3" xfId="18272"/>
    <cellStyle name="Vejica 50 5" xfId="8539"/>
    <cellStyle name="Vejica 50 5 2" xfId="15954"/>
    <cellStyle name="Vejica 50 6" xfId="12976"/>
    <cellStyle name="Vejica 50 6 2" xfId="18914"/>
    <cellStyle name="Vejica 51" xfId="5611"/>
    <cellStyle name="Vejica 51 2" xfId="8609"/>
    <cellStyle name="Vejica 51 2 2" xfId="7991"/>
    <cellStyle name="Vejica 51 2 2 2" xfId="13210"/>
    <cellStyle name="Vejica 51 2 2 2 2" xfId="19145"/>
    <cellStyle name="Vejica 51 2 2 3" xfId="15705"/>
    <cellStyle name="Vejica 51 2 3" xfId="8182"/>
    <cellStyle name="Vejica 51 2 3 2" xfId="13501"/>
    <cellStyle name="Vejica 51 2 3 2 2" xfId="19436"/>
    <cellStyle name="Vejica 51 2 3 3" xfId="15769"/>
    <cellStyle name="Vejica 51 2 4" xfId="8876"/>
    <cellStyle name="Vejica 51 2 4 2" xfId="13152"/>
    <cellStyle name="Vejica 51 2 4 2 2" xfId="19087"/>
    <cellStyle name="Vejica 51 2 4 3" xfId="16044"/>
    <cellStyle name="Vejica 51 2 5" xfId="12522"/>
    <cellStyle name="Vejica 51 2 5 2" xfId="18461"/>
    <cellStyle name="Vejica 51 2 6" xfId="15976"/>
    <cellStyle name="Vejica 51 3" xfId="12286"/>
    <cellStyle name="Vejica 51 3 2" xfId="12784"/>
    <cellStyle name="Vejica 51 3 2 2" xfId="18722"/>
    <cellStyle name="Vejica 51 3 3" xfId="18336"/>
    <cellStyle name="Vejica 51 4" xfId="10415"/>
    <cellStyle name="Vejica 51 4 2" xfId="13271"/>
    <cellStyle name="Vejica 51 4 2 2" xfId="19206"/>
    <cellStyle name="Vejica 51 4 3" xfId="16903"/>
    <cellStyle name="Vejica 51 5" xfId="8559"/>
    <cellStyle name="Vejica 51 5 2" xfId="15957"/>
    <cellStyle name="Vejica 51 6" xfId="12966"/>
    <cellStyle name="Vejica 51 6 2" xfId="18904"/>
    <cellStyle name="Vejica 52" xfId="5609"/>
    <cellStyle name="Vejica 52 2" xfId="8703"/>
    <cellStyle name="Vejica 52 2 2" xfId="8519"/>
    <cellStyle name="Vejica 52 2 2 2" xfId="13211"/>
    <cellStyle name="Vejica 52 2 2 2 2" xfId="19146"/>
    <cellStyle name="Vejica 52 2 2 3" xfId="15945"/>
    <cellStyle name="Vejica 52 2 3" xfId="12060"/>
    <cellStyle name="Vejica 52 2 3 2" xfId="13469"/>
    <cellStyle name="Vejica 52 2 3 2 2" xfId="19404"/>
    <cellStyle name="Vejica 52 2 3 3" xfId="18263"/>
    <cellStyle name="Vejica 52 2 4" xfId="9541"/>
    <cellStyle name="Vejica 52 2 4 2" xfId="13132"/>
    <cellStyle name="Vejica 52 2 4 2 2" xfId="19067"/>
    <cellStyle name="Vejica 52 2 4 3" xfId="16316"/>
    <cellStyle name="Vejica 52 2 5" xfId="12782"/>
    <cellStyle name="Vejica 52 2 5 2" xfId="18720"/>
    <cellStyle name="Vejica 52 2 6" xfId="16003"/>
    <cellStyle name="Vejica 52 3" xfId="8704"/>
    <cellStyle name="Vejica 52 3 2" xfId="12783"/>
    <cellStyle name="Vejica 52 3 2 2" xfId="18721"/>
    <cellStyle name="Vejica 52 3 3" xfId="16004"/>
    <cellStyle name="Vejica 52 4" xfId="9947"/>
    <cellStyle name="Vejica 52 4 2" xfId="13343"/>
    <cellStyle name="Vejica 52 4 2 2" xfId="19278"/>
    <cellStyle name="Vejica 52 4 3" xfId="16479"/>
    <cellStyle name="Vejica 52 5" xfId="7658"/>
    <cellStyle name="Vejica 52 5 2" xfId="15531"/>
    <cellStyle name="Vejica 52 6" xfId="12700"/>
    <cellStyle name="Vejica 52 6 2" xfId="18639"/>
    <cellStyle name="Vejica 53" xfId="5613"/>
    <cellStyle name="Vejica 53 2" xfId="9481"/>
    <cellStyle name="Vejica 53 2 2" xfId="9530"/>
    <cellStyle name="Vejica 53 2 2 2" xfId="13212"/>
    <cellStyle name="Vejica 53 2 2 2 2" xfId="19147"/>
    <cellStyle name="Vejica 53 2 2 3" xfId="16309"/>
    <cellStyle name="Vejica 53 2 3" xfId="8192"/>
    <cellStyle name="Vejica 53 2 3 2" xfId="13527"/>
    <cellStyle name="Vejica 53 2 3 2 2" xfId="19462"/>
    <cellStyle name="Vejica 53 2 3 3" xfId="15773"/>
    <cellStyle name="Vejica 53 2 4" xfId="8460"/>
    <cellStyle name="Vejica 53 2 4 2" xfId="13029"/>
    <cellStyle name="Vejica 53 2 4 2 2" xfId="18964"/>
    <cellStyle name="Vejica 53 2 4 3" xfId="15912"/>
    <cellStyle name="Vejica 53 2 5" xfId="12781"/>
    <cellStyle name="Vejica 53 2 5 2" xfId="18719"/>
    <cellStyle name="Vejica 53 2 6" xfId="16289"/>
    <cellStyle name="Vejica 53 3" xfId="8597"/>
    <cellStyle name="Vejica 53 3 2" xfId="12521"/>
    <cellStyle name="Vejica 53 3 2 2" xfId="18460"/>
    <cellStyle name="Vejica 53 3 3" xfId="15971"/>
    <cellStyle name="Vejica 53 4" xfId="9856"/>
    <cellStyle name="Vejica 53 4 2" xfId="13394"/>
    <cellStyle name="Vejica 53 4 2 2" xfId="19329"/>
    <cellStyle name="Vejica 53 4 3" xfId="16451"/>
    <cellStyle name="Vejica 53 5" xfId="9798"/>
    <cellStyle name="Vejica 53 5 2" xfId="16414"/>
    <cellStyle name="Vejica 53 6" xfId="12701"/>
    <cellStyle name="Vejica 53 6 2" xfId="18640"/>
    <cellStyle name="Vejica 54" xfId="5608"/>
    <cellStyle name="Vejica 54 2" xfId="9737"/>
    <cellStyle name="Vejica 54 2 2" xfId="9824"/>
    <cellStyle name="Vejica 54 2 2 2" xfId="13213"/>
    <cellStyle name="Vejica 54 2 2 2 2" xfId="19148"/>
    <cellStyle name="Vejica 54 2 2 3" xfId="16428"/>
    <cellStyle name="Vejica 54 2 3" xfId="8442"/>
    <cellStyle name="Vejica 54 2 3 2" xfId="13451"/>
    <cellStyle name="Vejica 54 2 3 2 2" xfId="19386"/>
    <cellStyle name="Vejica 54 2 3 3" xfId="15901"/>
    <cellStyle name="Vejica 54 2 4" xfId="9401"/>
    <cellStyle name="Vejica 54 2 4 2" xfId="13136"/>
    <cellStyle name="Vejica 54 2 4 2 2" xfId="19071"/>
    <cellStyle name="Vejica 54 2 4 3" xfId="16256"/>
    <cellStyle name="Vejica 54 2 5" xfId="12520"/>
    <cellStyle name="Vejica 54 2 5 2" xfId="18459"/>
    <cellStyle name="Vejica 54 2 6" xfId="16388"/>
    <cellStyle name="Vejica 54 3" xfId="12321"/>
    <cellStyle name="Vejica 54 3 2" xfId="12780"/>
    <cellStyle name="Vejica 54 3 2 2" xfId="18718"/>
    <cellStyle name="Vejica 54 3 3" xfId="18350"/>
    <cellStyle name="Vejica 54 4" xfId="9906"/>
    <cellStyle name="Vejica 54 4 2" xfId="13341"/>
    <cellStyle name="Vejica 54 4 2 2" xfId="19276"/>
    <cellStyle name="Vejica 54 4 3" xfId="16467"/>
    <cellStyle name="Vejica 54 5" xfId="8976"/>
    <cellStyle name="Vejica 54 5 2" xfId="16099"/>
    <cellStyle name="Vejica 54 6" xfId="12952"/>
    <cellStyle name="Vejica 54 6 2" xfId="18890"/>
    <cellStyle name="Vejica 55" xfId="5612"/>
    <cellStyle name="Vejica 55 2" xfId="9480"/>
    <cellStyle name="Vejica 55 2 2" xfId="8917"/>
    <cellStyle name="Vejica 55 2 2 2" xfId="13214"/>
    <cellStyle name="Vejica 55 2 2 2 2" xfId="19149"/>
    <cellStyle name="Vejica 55 2 2 3" xfId="16068"/>
    <cellStyle name="Vejica 55 2 3" xfId="9014"/>
    <cellStyle name="Vejica 55 2 3 2" xfId="13500"/>
    <cellStyle name="Vejica 55 2 3 2 2" xfId="19435"/>
    <cellStyle name="Vejica 55 2 3 3" xfId="16112"/>
    <cellStyle name="Vejica 55 2 4" xfId="9564"/>
    <cellStyle name="Vejica 55 2 4 2" xfId="13031"/>
    <cellStyle name="Vejica 55 2 4 2 2" xfId="18966"/>
    <cellStyle name="Vejica 55 2 4 3" xfId="16330"/>
    <cellStyle name="Vejica 55 2 5" xfId="12778"/>
    <cellStyle name="Vejica 55 2 5 2" xfId="18716"/>
    <cellStyle name="Vejica 55 2 6" xfId="16288"/>
    <cellStyle name="Vejica 55 3" xfId="8197"/>
    <cellStyle name="Vejica 55 3 2" xfId="12779"/>
    <cellStyle name="Vejica 55 3 2 2" xfId="18717"/>
    <cellStyle name="Vejica 55 3 3" xfId="15776"/>
    <cellStyle name="Vejica 55 4" xfId="8955"/>
    <cellStyle name="Vejica 55 4 2" xfId="13350"/>
    <cellStyle name="Vejica 55 4 2 2" xfId="19285"/>
    <cellStyle name="Vejica 55 4 3" xfId="16087"/>
    <cellStyle name="Vejica 55 5" xfId="12326"/>
    <cellStyle name="Vejica 55 5 2" xfId="18351"/>
    <cellStyle name="Vejica 55 6" xfId="12982"/>
    <cellStyle name="Vejica 55 6 2" xfId="18920"/>
    <cellStyle name="Vejica 56" xfId="5614"/>
    <cellStyle name="Vejica 56 2" xfId="8016"/>
    <cellStyle name="Vejica 56 2 2" xfId="9813"/>
    <cellStyle name="Vejica 56 2 2 2" xfId="13215"/>
    <cellStyle name="Vejica 56 2 2 2 2" xfId="19150"/>
    <cellStyle name="Vejica 56 2 2 3" xfId="16422"/>
    <cellStyle name="Vejica 56 2 3" xfId="7976"/>
    <cellStyle name="Vejica 56 2 3 2" xfId="13525"/>
    <cellStyle name="Vejica 56 2 3 2 2" xfId="19460"/>
    <cellStyle name="Vejica 56 2 3 3" xfId="15699"/>
    <cellStyle name="Vejica 56 2 4" xfId="12362"/>
    <cellStyle name="Vejica 56 2 4 2" xfId="12828"/>
    <cellStyle name="Vejica 56 2 4 2 2" xfId="18766"/>
    <cellStyle name="Vejica 56 2 4 3" xfId="18360"/>
    <cellStyle name="Vejica 56 2 5" xfId="12776"/>
    <cellStyle name="Vejica 56 2 5 2" xfId="18714"/>
    <cellStyle name="Vejica 56 2 6" xfId="15711"/>
    <cellStyle name="Vejica 56 3" xfId="8602"/>
    <cellStyle name="Vejica 56 3 2" xfId="12777"/>
    <cellStyle name="Vejica 56 3 2 2" xfId="18715"/>
    <cellStyle name="Vejica 56 3 3" xfId="15973"/>
    <cellStyle name="Vejica 56 4" xfId="9186"/>
    <cellStyle name="Vejica 56 4 2" xfId="13494"/>
    <cellStyle name="Vejica 56 4 2 2" xfId="19429"/>
    <cellStyle name="Vejica 56 4 3" xfId="16214"/>
    <cellStyle name="Vejica 56 5" xfId="11702"/>
    <cellStyle name="Vejica 56 5 2" xfId="18166"/>
    <cellStyle name="Vejica 56 6" xfId="12956"/>
    <cellStyle name="Vejica 56 6 2" xfId="18894"/>
    <cellStyle name="Vejica 57" xfId="5790"/>
    <cellStyle name="Vejica 57 2" xfId="8517"/>
    <cellStyle name="Vejica 57 2 2" xfId="9653"/>
    <cellStyle name="Vejica 57 2 2 2" xfId="13216"/>
    <cellStyle name="Vejica 57 2 2 2 2" xfId="19151"/>
    <cellStyle name="Vejica 57 2 2 3" xfId="16349"/>
    <cellStyle name="Vejica 57 2 3" xfId="9772"/>
    <cellStyle name="Vejica 57 2 3 2" xfId="13442"/>
    <cellStyle name="Vejica 57 2 3 2 2" xfId="19377"/>
    <cellStyle name="Vejica 57 2 3 3" xfId="16404"/>
    <cellStyle name="Vejica 57 2 4" xfId="12159"/>
    <cellStyle name="Vejica 57 2 4 2" xfId="12608"/>
    <cellStyle name="Vejica 57 2 4 2 2" xfId="18547"/>
    <cellStyle name="Vejica 57 2 4 3" xfId="18297"/>
    <cellStyle name="Vejica 57 2 5" xfId="12518"/>
    <cellStyle name="Vejica 57 2 5 2" xfId="18457"/>
    <cellStyle name="Vejica 57 2 6" xfId="15944"/>
    <cellStyle name="Vejica 57 3" xfId="9538"/>
    <cellStyle name="Vejica 57 3 2" xfId="12519"/>
    <cellStyle name="Vejica 57 3 2 2" xfId="18458"/>
    <cellStyle name="Vejica 57 3 3" xfId="16314"/>
    <cellStyle name="Vejica 57 4" xfId="7957"/>
    <cellStyle name="Vejica 57 4 2" xfId="13397"/>
    <cellStyle name="Vejica 57 4 2 2" xfId="19332"/>
    <cellStyle name="Vejica 57 4 3" xfId="15691"/>
    <cellStyle name="Vejica 57 5" xfId="9329"/>
    <cellStyle name="Vejica 57 5 2" xfId="16246"/>
    <cellStyle name="Vejica 57 6" xfId="12953"/>
    <cellStyle name="Vejica 57 6 2" xfId="18891"/>
    <cellStyle name="Vejica 58" xfId="5899"/>
    <cellStyle name="Vejica 58 2" xfId="9759"/>
    <cellStyle name="Vejica 58 2 2" xfId="11849"/>
    <cellStyle name="Vejica 58 2 2 2" xfId="13217"/>
    <cellStyle name="Vejica 58 2 2 2 2" xfId="19152"/>
    <cellStyle name="Vejica 58 2 2 3" xfId="18195"/>
    <cellStyle name="Vejica 58 2 3" xfId="12046"/>
    <cellStyle name="Vejica 58 2 3 2" xfId="13333"/>
    <cellStyle name="Vejica 58 2 3 2 2" xfId="19268"/>
    <cellStyle name="Vejica 58 2 3 3" xfId="18258"/>
    <cellStyle name="Vejica 58 2 4" xfId="9945"/>
    <cellStyle name="Vejica 58 2 4 2" xfId="13053"/>
    <cellStyle name="Vejica 58 2 4 2 2" xfId="18988"/>
    <cellStyle name="Vejica 58 2 4 3" xfId="16477"/>
    <cellStyle name="Vejica 58 2 5" xfId="12774"/>
    <cellStyle name="Vejica 58 2 5 2" xfId="18712"/>
    <cellStyle name="Vejica 58 2 6" xfId="16399"/>
    <cellStyle name="Vejica 58 3" xfId="9478"/>
    <cellStyle name="Vejica 58 3 2" xfId="12775"/>
    <cellStyle name="Vejica 58 3 2 2" xfId="18713"/>
    <cellStyle name="Vejica 58 3 3" xfId="16287"/>
    <cellStyle name="Vejica 58 4" xfId="8225"/>
    <cellStyle name="Vejica 58 4 2" xfId="13360"/>
    <cellStyle name="Vejica 58 4 2 2" xfId="19295"/>
    <cellStyle name="Vejica 58 4 3" xfId="15791"/>
    <cellStyle name="Vejica 58 5" xfId="9322"/>
    <cellStyle name="Vejica 58 5 2" xfId="16245"/>
    <cellStyle name="Vejica 58 6" xfId="12971"/>
    <cellStyle name="Vejica 58 6 2" xfId="18909"/>
    <cellStyle name="Vejica 59" xfId="5898"/>
    <cellStyle name="Vejica 59 2" xfId="7764"/>
    <cellStyle name="Vejica 59 2 2" xfId="9596"/>
    <cellStyle name="Vejica 59 2 2 2" xfId="13218"/>
    <cellStyle name="Vejica 59 2 2 2 2" xfId="19153"/>
    <cellStyle name="Vejica 59 2 2 3" xfId="16338"/>
    <cellStyle name="Vejica 59 2 3" xfId="9543"/>
    <cellStyle name="Vejica 59 2 3 2" xfId="13447"/>
    <cellStyle name="Vejica 59 2 3 2 2" xfId="19382"/>
    <cellStyle name="Vejica 59 2 3 3" xfId="16318"/>
    <cellStyle name="Vejica 59 2 4" xfId="7678"/>
    <cellStyle name="Vejica 59 2 4 2" xfId="13049"/>
    <cellStyle name="Vejica 59 2 4 2 2" xfId="18984"/>
    <cellStyle name="Vejica 59 2 4 3" xfId="15544"/>
    <cellStyle name="Vejica 59 2 5" xfId="12439"/>
    <cellStyle name="Vejica 59 2 5 2" xfId="18378"/>
    <cellStyle name="Vejica 59 2 6" xfId="15556"/>
    <cellStyle name="Vejica 59 3" xfId="9720"/>
    <cellStyle name="Vejica 59 3 2" xfId="12773"/>
    <cellStyle name="Vejica 59 3 2 2" xfId="18711"/>
    <cellStyle name="Vejica 59 3 3" xfId="16378"/>
    <cellStyle name="Vejica 59 4" xfId="12303"/>
    <cellStyle name="Vejica 59 4 2" xfId="13421"/>
    <cellStyle name="Vejica 59 4 2 2" xfId="19356"/>
    <cellStyle name="Vejica 59 4 3" xfId="18344"/>
    <cellStyle name="Vejica 59 5" xfId="11750"/>
    <cellStyle name="Vejica 59 5 2" xfId="18171"/>
    <cellStyle name="Vejica 59 6" xfId="12951"/>
    <cellStyle name="Vejica 59 6 2" xfId="18889"/>
    <cellStyle name="Vejica 6" xfId="770"/>
    <cellStyle name="Vejica 6 2" xfId="2452"/>
    <cellStyle name="Vejica 6 2 2" xfId="5117"/>
    <cellStyle name="Vejica 6 2 2 2" xfId="8628"/>
    <cellStyle name="Vejica 6 2 2 2 2" xfId="15986"/>
    <cellStyle name="Vejica 6 2 2 3" xfId="13219"/>
    <cellStyle name="Vejica 6 2 2 3 2" xfId="19154"/>
    <cellStyle name="Vejica 6 2 3" xfId="9651"/>
    <cellStyle name="Vejica 6 2 3 2" xfId="13127"/>
    <cellStyle name="Vejica 6 2 3 2 2" xfId="19062"/>
    <cellStyle name="Vejica 6 2 3 3" xfId="16347"/>
    <cellStyle name="Vejica 6 2 4" xfId="8505"/>
    <cellStyle name="Vejica 6 2 4 2" xfId="12607"/>
    <cellStyle name="Vejica 6 2 4 2 2" xfId="18546"/>
    <cellStyle name="Vejica 6 2 4 3" xfId="15934"/>
    <cellStyle name="Vejica 6 2 5" xfId="12099"/>
    <cellStyle name="Vejica 6 2 5 2" xfId="18277"/>
    <cellStyle name="Vejica 6 2 6" xfId="12517"/>
    <cellStyle name="Vejica 6 2 6 2" xfId="18456"/>
    <cellStyle name="Vejica 6 3" xfId="2453"/>
    <cellStyle name="Vejica 6 3 2" xfId="5118"/>
    <cellStyle name="Vejica 6 3 3" xfId="11890"/>
    <cellStyle name="Vejica 6 3 3 2" xfId="18212"/>
    <cellStyle name="Vejica 6 3 4" xfId="12772"/>
    <cellStyle name="Vejica 6 3 4 2" xfId="18710"/>
    <cellStyle name="Vejica 6 4" xfId="2454"/>
    <cellStyle name="Vejica 6 4 2" xfId="5119"/>
    <cellStyle name="Vejica 6 4 3" xfId="8952"/>
    <cellStyle name="Vejica 6 4 3 2" xfId="16084"/>
    <cellStyle name="Vejica 6 4 4" xfId="13328"/>
    <cellStyle name="Vejica 6 4 4 2" xfId="19263"/>
    <cellStyle name="Vejica 6 5" xfId="5120"/>
    <cellStyle name="Vejica 6 5 2" xfId="5332"/>
    <cellStyle name="Vejica 6 6" xfId="5116"/>
    <cellStyle name="Vejica 6 7" xfId="5267"/>
    <cellStyle name="Vejica 6 8" xfId="9986"/>
    <cellStyle name="Vejica 6 8 2" xfId="16487"/>
    <cellStyle name="Vejica 6 9" xfId="13011"/>
    <cellStyle name="Vejica 6 9 2" xfId="18949"/>
    <cellStyle name="Vejica 60" xfId="6735"/>
    <cellStyle name="Vejica 60 2" xfId="11022"/>
    <cellStyle name="Vejica 60 2 2" xfId="12059"/>
    <cellStyle name="Vejica 60 2 2 2" xfId="13220"/>
    <cellStyle name="Vejica 60 2 2 2 2" xfId="19155"/>
    <cellStyle name="Vejica 60 2 2 3" xfId="18262"/>
    <cellStyle name="Vejica 60 2 3" xfId="9722"/>
    <cellStyle name="Vejica 60 2 3 2" xfId="13530"/>
    <cellStyle name="Vejica 60 2 3 2 2" xfId="19465"/>
    <cellStyle name="Vejica 60 2 3 3" xfId="16380"/>
    <cellStyle name="Vejica 60 2 4" xfId="7774"/>
    <cellStyle name="Vejica 60 2 4 2" xfId="13084"/>
    <cellStyle name="Vejica 60 2 4 2 2" xfId="19019"/>
    <cellStyle name="Vejica 60 2 4 3" xfId="15562"/>
    <cellStyle name="Vejica 60 2 5" xfId="7644"/>
    <cellStyle name="Vejica 60 2 5 2" xfId="15527"/>
    <cellStyle name="Vejica 60 2 6" xfId="12515"/>
    <cellStyle name="Vejica 60 2 6 2" xfId="18454"/>
    <cellStyle name="Vejica 60 2 7" xfId="17510"/>
    <cellStyle name="Vejica 60 3" xfId="8816"/>
    <cellStyle name="Vejica 60 3 2" xfId="12516"/>
    <cellStyle name="Vejica 60 3 2 2" xfId="18455"/>
    <cellStyle name="Vejica 60 3 3" xfId="16029"/>
    <cellStyle name="Vejica 60 4" xfId="9730"/>
    <cellStyle name="Vejica 60 4 2" xfId="13433"/>
    <cellStyle name="Vejica 60 4 2 2" xfId="19368"/>
    <cellStyle name="Vejica 60 4 3" xfId="16384"/>
    <cellStyle name="Vejica 60 5" xfId="7924"/>
    <cellStyle name="Vejica 60 5 2" xfId="15670"/>
    <cellStyle name="Vejica 60 6" xfId="12941"/>
    <cellStyle name="Vejica 60 6 2" xfId="18879"/>
    <cellStyle name="Vejica 60 7" xfId="14857"/>
    <cellStyle name="Vejica 61" xfId="6940"/>
    <cellStyle name="Vejica 61 2" xfId="11221"/>
    <cellStyle name="Vejica 61 2 2" xfId="11978"/>
    <cellStyle name="Vejica 61 2 2 2" xfId="13221"/>
    <cellStyle name="Vejica 61 2 2 2 2" xfId="19156"/>
    <cellStyle name="Vejica 61 2 2 3" xfId="18236"/>
    <cellStyle name="Vejica 61 2 3" xfId="12004"/>
    <cellStyle name="Vejica 61 2 3 2" xfId="13435"/>
    <cellStyle name="Vejica 61 2 3 2 2" xfId="19370"/>
    <cellStyle name="Vejica 61 2 3 3" xfId="18247"/>
    <cellStyle name="Vejica 61 2 4" xfId="7648"/>
    <cellStyle name="Vejica 61 2 4 2" xfId="12823"/>
    <cellStyle name="Vejica 61 2 4 2 2" xfId="18761"/>
    <cellStyle name="Vejica 61 2 4 3" xfId="15529"/>
    <cellStyle name="Vejica 61 2 5" xfId="12020"/>
    <cellStyle name="Vejica 61 2 5 2" xfId="18251"/>
    <cellStyle name="Vejica 61 2 6" xfId="12513"/>
    <cellStyle name="Vejica 61 2 6 2" xfId="18452"/>
    <cellStyle name="Vejica 61 2 7" xfId="17707"/>
    <cellStyle name="Vejica 61 3" xfId="8708"/>
    <cellStyle name="Vejica 61 3 2" xfId="12514"/>
    <cellStyle name="Vejica 61 3 2 2" xfId="18453"/>
    <cellStyle name="Vejica 61 3 3" xfId="16005"/>
    <cellStyle name="Vejica 61 4" xfId="8956"/>
    <cellStyle name="Vejica 61 4 2" xfId="13060"/>
    <cellStyle name="Vejica 61 4 2 2" xfId="18995"/>
    <cellStyle name="Vejica 61 4 3" xfId="16088"/>
    <cellStyle name="Vejica 61 5" xfId="12397"/>
    <cellStyle name="Vejica 61 5 2" xfId="18367"/>
    <cellStyle name="Vejica 61 6" xfId="12944"/>
    <cellStyle name="Vejica 61 6 2" xfId="18882"/>
    <cellStyle name="Vejica 61 7" xfId="15054"/>
    <cellStyle name="Vejica 62" xfId="7056"/>
    <cellStyle name="Vejica 62 2" xfId="11857"/>
    <cellStyle name="Vejica 62 2 2" xfId="9003"/>
    <cellStyle name="Vejica 62 2 2 2" xfId="13222"/>
    <cellStyle name="Vejica 62 2 2 2 2" xfId="19157"/>
    <cellStyle name="Vejica 62 2 2 3" xfId="16108"/>
    <cellStyle name="Vejica 62 2 3" xfId="11325"/>
    <cellStyle name="Vejica 62 2 3 2" xfId="13457"/>
    <cellStyle name="Vejica 62 2 3 2 2" xfId="19392"/>
    <cellStyle name="Vejica 62 2 3 3" xfId="17811"/>
    <cellStyle name="Vejica 62 2 4" xfId="11846"/>
    <cellStyle name="Vejica 62 2 4 2" xfId="13064"/>
    <cellStyle name="Vejica 62 2 4 2 2" xfId="18999"/>
    <cellStyle name="Vejica 62 2 4 3" xfId="18193"/>
    <cellStyle name="Vejica 62 2 5" xfId="12511"/>
    <cellStyle name="Vejica 62 2 5 2" xfId="18450"/>
    <cellStyle name="Vejica 62 2 6" xfId="18200"/>
    <cellStyle name="Vejica 62 3" xfId="8366"/>
    <cellStyle name="Vejica 62 3 2" xfId="12512"/>
    <cellStyle name="Vejica 62 3 2 2" xfId="18451"/>
    <cellStyle name="Vejica 62 3 3" xfId="15886"/>
    <cellStyle name="Vejica 62 4" xfId="9512"/>
    <cellStyle name="Vejica 62 4 2" xfId="13520"/>
    <cellStyle name="Vejica 62 4 2 2" xfId="19455"/>
    <cellStyle name="Vejica 62 4 3" xfId="16302"/>
    <cellStyle name="Vejica 62 5" xfId="8218"/>
    <cellStyle name="Vejica 62 5 2" xfId="15785"/>
    <cellStyle name="Vejica 62 6" xfId="12694"/>
    <cellStyle name="Vejica 62 6 2" xfId="18633"/>
    <cellStyle name="Vejica 63" xfId="7059"/>
    <cellStyle name="Vejica 63 2" xfId="12184"/>
    <cellStyle name="Vejica 63 2 2" xfId="9484"/>
    <cellStyle name="Vejica 63 2 2 2" xfId="13223"/>
    <cellStyle name="Vejica 63 2 2 2 2" xfId="19158"/>
    <cellStyle name="Vejica 63 2 2 3" xfId="16291"/>
    <cellStyle name="Vejica 63 2 3" xfId="7757"/>
    <cellStyle name="Vejica 63 2 3 2" xfId="13467"/>
    <cellStyle name="Vejica 63 2 3 2 2" xfId="19402"/>
    <cellStyle name="Vejica 63 2 3 3" xfId="15555"/>
    <cellStyle name="Vejica 63 2 4" xfId="8499"/>
    <cellStyle name="Vejica 63 2 4 2" xfId="13075"/>
    <cellStyle name="Vejica 63 2 4 2 2" xfId="19010"/>
    <cellStyle name="Vejica 63 2 4 3" xfId="15933"/>
    <cellStyle name="Vejica 63 2 5" xfId="12509"/>
    <cellStyle name="Vejica 63 2 5 2" xfId="18448"/>
    <cellStyle name="Vejica 63 2 6" xfId="18305"/>
    <cellStyle name="Vejica 63 3" xfId="12067"/>
    <cellStyle name="Vejica 63 3 2" xfId="12510"/>
    <cellStyle name="Vejica 63 3 2 2" xfId="18449"/>
    <cellStyle name="Vejica 63 3 3" xfId="18266"/>
    <cellStyle name="Vejica 63 4" xfId="8635"/>
    <cellStyle name="Vejica 63 4 2" xfId="13513"/>
    <cellStyle name="Vejica 63 4 2 2" xfId="19448"/>
    <cellStyle name="Vejica 63 4 3" xfId="15988"/>
    <cellStyle name="Vejica 63 5" xfId="9976"/>
    <cellStyle name="Vejica 63 5 2" xfId="16485"/>
    <cellStyle name="Vejica 63 6" xfId="12945"/>
    <cellStyle name="Vejica 63 6 2" xfId="18883"/>
    <cellStyle name="Vejica 64" xfId="7545"/>
    <cellStyle name="Vejica 64 2" xfId="7948"/>
    <cellStyle name="Vejica 64 2 2" xfId="7919"/>
    <cellStyle name="Vejica 64 2 2 2" xfId="13224"/>
    <cellStyle name="Vejica 64 2 2 2 2" xfId="19159"/>
    <cellStyle name="Vejica 64 2 2 3" xfId="15667"/>
    <cellStyle name="Vejica 64 2 3" xfId="8332"/>
    <cellStyle name="Vejica 64 2 3 2" xfId="13379"/>
    <cellStyle name="Vejica 64 2 3 2 2" xfId="19314"/>
    <cellStyle name="Vejica 64 2 3 3" xfId="15873"/>
    <cellStyle name="Vejica 64 2 4" xfId="12398"/>
    <cellStyle name="Vejica 64 2 4 2" xfId="12829"/>
    <cellStyle name="Vejica 64 2 4 2 2" xfId="18767"/>
    <cellStyle name="Vejica 64 2 4 3" xfId="18368"/>
    <cellStyle name="Vejica 64 2 5" xfId="12507"/>
    <cellStyle name="Vejica 64 2 5 2" xfId="18446"/>
    <cellStyle name="Vejica 64 2 6" xfId="15689"/>
    <cellStyle name="Vejica 64 3" xfId="8815"/>
    <cellStyle name="Vejica 64 3 2" xfId="12508"/>
    <cellStyle name="Vejica 64 3 2 2" xfId="18447"/>
    <cellStyle name="Vejica 64 3 3" xfId="16028"/>
    <cellStyle name="Vejica 64 4" xfId="9867"/>
    <cellStyle name="Vejica 64 4 2" xfId="13470"/>
    <cellStyle name="Vejica 64 4 2 2" xfId="19405"/>
    <cellStyle name="Vejica 64 4 3" xfId="16456"/>
    <cellStyle name="Vejica 64 5" xfId="11746"/>
    <cellStyle name="Vejica 64 5 2" xfId="18169"/>
    <cellStyle name="Vejica 64 6" xfId="12946"/>
    <cellStyle name="Vejica 64 6 2" xfId="18884"/>
    <cellStyle name="Vejica 65" xfId="7547"/>
    <cellStyle name="Vejica 65 2" xfId="12292"/>
    <cellStyle name="Vejica 65 2 2" xfId="8458"/>
    <cellStyle name="Vejica 65 2 2 2" xfId="13225"/>
    <cellStyle name="Vejica 65 2 2 2 2" xfId="19160"/>
    <cellStyle name="Vejica 65 2 2 3" xfId="15910"/>
    <cellStyle name="Vejica 65 2 3" xfId="9545"/>
    <cellStyle name="Vejica 65 2 3 2" xfId="13269"/>
    <cellStyle name="Vejica 65 2 3 2 2" xfId="19204"/>
    <cellStyle name="Vejica 65 2 3 3" xfId="16320"/>
    <cellStyle name="Vejica 65 2 4" xfId="9425"/>
    <cellStyle name="Vejica 65 2 4 2" xfId="13112"/>
    <cellStyle name="Vejica 65 2 4 2 2" xfId="19047"/>
    <cellStyle name="Vejica 65 2 4 3" xfId="16270"/>
    <cellStyle name="Vejica 65 2 5" xfId="12505"/>
    <cellStyle name="Vejica 65 2 5 2" xfId="18444"/>
    <cellStyle name="Vejica 65 2 6" xfId="18339"/>
    <cellStyle name="Vejica 65 3" xfId="12153"/>
    <cellStyle name="Vejica 65 3 2" xfId="12506"/>
    <cellStyle name="Vejica 65 3 2 2" xfId="18445"/>
    <cellStyle name="Vejica 65 3 3" xfId="18294"/>
    <cellStyle name="Vejica 65 4" xfId="8910"/>
    <cellStyle name="Vejica 65 4 2" xfId="13279"/>
    <cellStyle name="Vejica 65 4 2 2" xfId="19214"/>
    <cellStyle name="Vejica 65 4 3" xfId="16063"/>
    <cellStyle name="Vejica 65 5" xfId="8928"/>
    <cellStyle name="Vejica 65 5 2" xfId="16072"/>
    <cellStyle name="Vejica 65 6" xfId="12942"/>
    <cellStyle name="Vejica 65 6 2" xfId="18880"/>
    <cellStyle name="Vejica 66" xfId="9988"/>
    <cellStyle name="Vejica 66 2" xfId="12260"/>
    <cellStyle name="Vejica 66 2 2" xfId="8889"/>
    <cellStyle name="Vejica 66 2 2 2" xfId="13226"/>
    <cellStyle name="Vejica 66 2 2 2 2" xfId="19161"/>
    <cellStyle name="Vejica 66 2 2 3" xfId="16051"/>
    <cellStyle name="Vejica 66 2 3" xfId="9487"/>
    <cellStyle name="Vejica 66 2 3 2" xfId="13390"/>
    <cellStyle name="Vejica 66 2 3 2 2" xfId="19325"/>
    <cellStyle name="Vejica 66 2 3 3" xfId="16294"/>
    <cellStyle name="Vejica 66 2 4" xfId="7598"/>
    <cellStyle name="Vejica 66 2 4 2" xfId="13040"/>
    <cellStyle name="Vejica 66 2 4 2 2" xfId="18975"/>
    <cellStyle name="Vejica 66 2 4 3" xfId="15523"/>
    <cellStyle name="Vejica 66 2 5" xfId="12503"/>
    <cellStyle name="Vejica 66 2 5 2" xfId="18442"/>
    <cellStyle name="Vejica 66 2 6" xfId="18327"/>
    <cellStyle name="Vejica 66 3" xfId="8060"/>
    <cellStyle name="Vejica 66 3 2" xfId="12504"/>
    <cellStyle name="Vejica 66 3 2 2" xfId="18443"/>
    <cellStyle name="Vejica 66 3 3" xfId="15720"/>
    <cellStyle name="Vejica 66 4" xfId="9016"/>
    <cellStyle name="Vejica 66 4 2" xfId="13371"/>
    <cellStyle name="Vejica 66 4 2 2" xfId="19306"/>
    <cellStyle name="Vejica 66 4 3" xfId="16114"/>
    <cellStyle name="Vejica 66 5" xfId="12947"/>
    <cellStyle name="Vejica 66 5 2" xfId="18885"/>
    <cellStyle name="Vejica 66 6" xfId="16488"/>
    <cellStyle name="Vejica 67" xfId="9415"/>
    <cellStyle name="Vejica 67 2" xfId="8014"/>
    <cellStyle name="Vejica 67 2 2" xfId="8219"/>
    <cellStyle name="Vejica 67 2 2 2" xfId="13227"/>
    <cellStyle name="Vejica 67 2 2 2 2" xfId="19162"/>
    <cellStyle name="Vejica 67 2 2 3" xfId="15786"/>
    <cellStyle name="Vejica 67 2 3" xfId="11785"/>
    <cellStyle name="Vejica 67 2 3 2" xfId="12835"/>
    <cellStyle name="Vejica 67 2 3 2 2" xfId="18773"/>
    <cellStyle name="Vejica 67 2 3 3" xfId="18180"/>
    <cellStyle name="Vejica 67 2 4" xfId="7645"/>
    <cellStyle name="Vejica 67 2 4 2" xfId="12597"/>
    <cellStyle name="Vejica 67 2 4 2 2" xfId="18536"/>
    <cellStyle name="Vejica 67 2 4 3" xfId="15528"/>
    <cellStyle name="Vejica 67 2 5" xfId="12501"/>
    <cellStyle name="Vejica 67 2 5 2" xfId="18440"/>
    <cellStyle name="Vejica 67 2 6" xfId="15710"/>
    <cellStyle name="Vejica 67 3" xfId="9140"/>
    <cellStyle name="Vejica 67 3 2" xfId="12502"/>
    <cellStyle name="Vejica 67 3 2 2" xfId="18441"/>
    <cellStyle name="Vejica 67 3 3" xfId="16181"/>
    <cellStyle name="Vejica 67 4" xfId="12126"/>
    <cellStyle name="Vejica 67 4 2" xfId="13509"/>
    <cellStyle name="Vejica 67 4 2 2" xfId="19444"/>
    <cellStyle name="Vejica 67 4 3" xfId="18287"/>
    <cellStyle name="Vejica 67 5" xfId="12949"/>
    <cellStyle name="Vejica 67 5 2" xfId="18887"/>
    <cellStyle name="Vejica 67 6" xfId="16261"/>
    <cellStyle name="Vejica 68" xfId="11723"/>
    <cellStyle name="Vejica 68 2" xfId="9139"/>
    <cellStyle name="Vejica 68 2 2" xfId="8508"/>
    <cellStyle name="Vejica 68 2 2 2" xfId="13228"/>
    <cellStyle name="Vejica 68 2 2 2 2" xfId="19163"/>
    <cellStyle name="Vejica 68 2 2 3" xfId="15936"/>
    <cellStyle name="Vejica 68 2 3" xfId="9890"/>
    <cellStyle name="Vejica 68 2 3 2" xfId="13434"/>
    <cellStyle name="Vejica 68 2 3 2 2" xfId="19369"/>
    <cellStyle name="Vejica 68 2 3 3" xfId="16463"/>
    <cellStyle name="Vejica 68 2 4" xfId="12274"/>
    <cellStyle name="Vejica 68 2 4 2" xfId="13145"/>
    <cellStyle name="Vejica 68 2 4 2 2" xfId="19080"/>
    <cellStyle name="Vejica 68 2 4 3" xfId="18332"/>
    <cellStyle name="Vejica 68 2 5" xfId="12499"/>
    <cellStyle name="Vejica 68 2 5 2" xfId="18438"/>
    <cellStyle name="Vejica 68 2 6" xfId="16180"/>
    <cellStyle name="Vejica 68 3" xfId="8059"/>
    <cellStyle name="Vejica 68 3 2" xfId="12500"/>
    <cellStyle name="Vejica 68 3 2 2" xfId="18439"/>
    <cellStyle name="Vejica 68 3 3" xfId="15719"/>
    <cellStyle name="Vejica 68 4" xfId="8198"/>
    <cellStyle name="Vejica 68 4 2" xfId="13519"/>
    <cellStyle name="Vejica 68 4 2 2" xfId="19454"/>
    <cellStyle name="Vejica 68 4 3" xfId="15777"/>
    <cellStyle name="Vejica 68 5" xfId="12943"/>
    <cellStyle name="Vejica 68 5 2" xfId="18881"/>
    <cellStyle name="Vejica 68 6" xfId="18167"/>
    <cellStyle name="Vejica 69" xfId="9391"/>
    <cellStyle name="Vejica 69 2" xfId="7734"/>
    <cellStyle name="Vejica 69 2 2" xfId="8158"/>
    <cellStyle name="Vejica 69 2 2 2" xfId="13229"/>
    <cellStyle name="Vejica 69 2 2 2 2" xfId="19164"/>
    <cellStyle name="Vejica 69 2 2 3" xfId="15757"/>
    <cellStyle name="Vejica 69 2 3" xfId="11851"/>
    <cellStyle name="Vejica 69 2 3 2" xfId="13363"/>
    <cellStyle name="Vejica 69 2 3 2 2" xfId="19298"/>
    <cellStyle name="Vejica 69 2 3 3" xfId="18197"/>
    <cellStyle name="Vejica 69 2 4" xfId="8734"/>
    <cellStyle name="Vejica 69 2 4 2" xfId="13050"/>
    <cellStyle name="Vejica 69 2 4 2 2" xfId="18985"/>
    <cellStyle name="Vejica 69 2 4 3" xfId="16016"/>
    <cellStyle name="Vejica 69 2 5" xfId="12497"/>
    <cellStyle name="Vejica 69 2 5 2" xfId="18436"/>
    <cellStyle name="Vejica 69 2 6" xfId="15549"/>
    <cellStyle name="Vejica 69 3" xfId="8701"/>
    <cellStyle name="Vejica 69 3 2" xfId="12498"/>
    <cellStyle name="Vejica 69 3 2 2" xfId="18437"/>
    <cellStyle name="Vejica 69 3 3" xfId="16001"/>
    <cellStyle name="Vejica 69 4" xfId="9542"/>
    <cellStyle name="Vejica 69 4 2" xfId="13495"/>
    <cellStyle name="Vejica 69 4 2 2" xfId="19430"/>
    <cellStyle name="Vejica 69 4 3" xfId="16317"/>
    <cellStyle name="Vejica 69 5" xfId="12940"/>
    <cellStyle name="Vejica 69 5 2" xfId="18878"/>
    <cellStyle name="Vejica 69 6" xfId="16253"/>
    <cellStyle name="Vejica 7" xfId="771"/>
    <cellStyle name="Vejica 7 10" xfId="5218"/>
    <cellStyle name="Vejica 7 11" xfId="11812"/>
    <cellStyle name="Vejica 7 11 2" xfId="18186"/>
    <cellStyle name="Vejica 7 12" xfId="13008"/>
    <cellStyle name="Vejica 7 12 2" xfId="18946"/>
    <cellStyle name="Vejica 7 2" xfId="772"/>
    <cellStyle name="Vejica 7 2 10" xfId="12495"/>
    <cellStyle name="Vejica 7 2 10 2" xfId="18434"/>
    <cellStyle name="Vejica 7 2 2" xfId="2455"/>
    <cellStyle name="Vejica 7 2 2 2" xfId="5123"/>
    <cellStyle name="Vejica 7 2 2 3" xfId="9666"/>
    <cellStyle name="Vejica 7 2 2 3 2" xfId="16354"/>
    <cellStyle name="Vejica 7 2 2 4" xfId="13230"/>
    <cellStyle name="Vejica 7 2 2 4 2" xfId="19165"/>
    <cellStyle name="Vejica 7 2 3" xfId="2456"/>
    <cellStyle name="Vejica 7 2 3 2" xfId="5124"/>
    <cellStyle name="Vejica 7 2 3 3" xfId="11816"/>
    <cellStyle name="Vejica 7 2 3 3 2" xfId="18188"/>
    <cellStyle name="Vejica 7 2 3 4" xfId="13018"/>
    <cellStyle name="Vejica 7 2 3 4 2" xfId="18954"/>
    <cellStyle name="Vejica 7 2 4" xfId="2457"/>
    <cellStyle name="Vejica 7 2 4 2" xfId="5125"/>
    <cellStyle name="Vejica 7 2 4 3" xfId="7781"/>
    <cellStyle name="Vejica 7 2 4 3 2" xfId="15566"/>
    <cellStyle name="Vejica 7 2 4 4" xfId="13125"/>
    <cellStyle name="Vejica 7 2 4 4 2" xfId="19060"/>
    <cellStyle name="Vejica 7 2 5" xfId="5126"/>
    <cellStyle name="Vejica 7 2 5 2" xfId="5127"/>
    <cellStyle name="Vejica 7 2 5 2 2" xfId="5560"/>
    <cellStyle name="Vejica 7 2 5 3" xfId="5333"/>
    <cellStyle name="Vejica 7 2 6" xfId="5128"/>
    <cellStyle name="Vejica 7 2 6 2" xfId="5502"/>
    <cellStyle name="Vejica 7 2 7" xfId="5122"/>
    <cellStyle name="Vejica 7 2 8" xfId="5269"/>
    <cellStyle name="Vejica 7 2 9" xfId="7643"/>
    <cellStyle name="Vejica 7 2 9 2" xfId="15526"/>
    <cellStyle name="Vejica 7 3" xfId="773"/>
    <cellStyle name="Vejica 7 3 10" xfId="12496"/>
    <cellStyle name="Vejica 7 3 10 2" xfId="18435"/>
    <cellStyle name="Vejica 7 3 2" xfId="2458"/>
    <cellStyle name="Vejica 7 3 2 2" xfId="5130"/>
    <cellStyle name="Vejica 7 3 3" xfId="2459"/>
    <cellStyle name="Vejica 7 3 3 2" xfId="5131"/>
    <cellStyle name="Vejica 7 3 4" xfId="2460"/>
    <cellStyle name="Vejica 7 3 4 2" xfId="5132"/>
    <cellStyle name="Vejica 7 3 5" xfId="5133"/>
    <cellStyle name="Vejica 7 3 5 2" xfId="5134"/>
    <cellStyle name="Vejica 7 3 5 2 2" xfId="5561"/>
    <cellStyle name="Vejica 7 3 5 3" xfId="5334"/>
    <cellStyle name="Vejica 7 3 6" xfId="5135"/>
    <cellStyle name="Vejica 7 3 6 2" xfId="5503"/>
    <cellStyle name="Vejica 7 3 7" xfId="5129"/>
    <cellStyle name="Vejica 7 3 8" xfId="5237"/>
    <cellStyle name="Vejica 7 3 9" xfId="9137"/>
    <cellStyle name="Vejica 7 3 9 2" xfId="16178"/>
    <cellStyle name="Vejica 7 4" xfId="2461"/>
    <cellStyle name="Vejica 7 4 2" xfId="5136"/>
    <cellStyle name="Vejica 7 4 3" xfId="8897"/>
    <cellStyle name="Vejica 7 4 3 2" xfId="16057"/>
    <cellStyle name="Vejica 7 4 4" xfId="13349"/>
    <cellStyle name="Vejica 7 4 4 2" xfId="19284"/>
    <cellStyle name="Vejica 7 5" xfId="2462"/>
    <cellStyle name="Vejica 7 5 2" xfId="5137"/>
    <cellStyle name="Vejica 7 6" xfId="2463"/>
    <cellStyle name="Vejica 7 6 2" xfId="5138"/>
    <cellStyle name="Vejica 7 7" xfId="5139"/>
    <cellStyle name="Vejica 7 7 2" xfId="5140"/>
    <cellStyle name="Vejica 7 7 2 2" xfId="5562"/>
    <cellStyle name="Vejica 7 7 3" xfId="5335"/>
    <cellStyle name="Vejica 7 8" xfId="5141"/>
    <cellStyle name="Vejica 7 8 2" xfId="5501"/>
    <cellStyle name="Vejica 7 9" xfId="5121"/>
    <cellStyle name="Vejica 70" xfId="8385"/>
    <cellStyle name="Vejica 70 2" xfId="11945"/>
    <cellStyle name="Vejica 70 2 2" xfId="8173"/>
    <cellStyle name="Vejica 70 2 2 2" xfId="13231"/>
    <cellStyle name="Vejica 70 2 2 2 2" xfId="19166"/>
    <cellStyle name="Vejica 70 2 2 3" xfId="15764"/>
    <cellStyle name="Vejica 70 2 3" xfId="8157"/>
    <cellStyle name="Vejica 70 2 3 2" xfId="13431"/>
    <cellStyle name="Vejica 70 2 3 2 2" xfId="19366"/>
    <cellStyle name="Vejica 70 2 3 3" xfId="15756"/>
    <cellStyle name="Vejica 70 2 4" xfId="11882"/>
    <cellStyle name="Vejica 70 2 4 2" xfId="12841"/>
    <cellStyle name="Vejica 70 2 4 2 2" xfId="18779"/>
    <cellStyle name="Vejica 70 2 4 3" xfId="18208"/>
    <cellStyle name="Vejica 70 2 5" xfId="12493"/>
    <cellStyle name="Vejica 70 2 5 2" xfId="18432"/>
    <cellStyle name="Vejica 70 2 6" xfId="18230"/>
    <cellStyle name="Vejica 70 3" xfId="8814"/>
    <cellStyle name="Vejica 70 3 2" xfId="12494"/>
    <cellStyle name="Vejica 70 3 2 2" xfId="18433"/>
    <cellStyle name="Vejica 70 3 3" xfId="16027"/>
    <cellStyle name="Vejica 70 4" xfId="8193"/>
    <cellStyle name="Vejica 70 4 2" xfId="13414"/>
    <cellStyle name="Vejica 70 4 2 2" xfId="19349"/>
    <cellStyle name="Vejica 70 4 3" xfId="15774"/>
    <cellStyle name="Vejica 70 5" xfId="12857"/>
    <cellStyle name="Vejica 70 5 2" xfId="18795"/>
    <cellStyle name="Vejica 70 6" xfId="15893"/>
    <cellStyle name="Vejica 71" xfId="7584"/>
    <cellStyle name="Vejica 71 2" xfId="8365"/>
    <cellStyle name="Vejica 71 2 2" xfId="9678"/>
    <cellStyle name="Vejica 71 2 2 2" xfId="13232"/>
    <cellStyle name="Vejica 71 2 2 2 2" xfId="19167"/>
    <cellStyle name="Vejica 71 2 2 3" xfId="16359"/>
    <cellStyle name="Vejica 71 2 3" xfId="9196"/>
    <cellStyle name="Vejica 71 2 3 2" xfId="13072"/>
    <cellStyle name="Vejica 71 2 3 2 2" xfId="19007"/>
    <cellStyle name="Vejica 71 2 3 3" xfId="16223"/>
    <cellStyle name="Vejica 71 2 4" xfId="7771"/>
    <cellStyle name="Vejica 71 2 4 2" xfId="13055"/>
    <cellStyle name="Vejica 71 2 4 2 2" xfId="18990"/>
    <cellStyle name="Vejica 71 2 4 3" xfId="15560"/>
    <cellStyle name="Vejica 71 2 5" xfId="12491"/>
    <cellStyle name="Vejica 71 2 5 2" xfId="18430"/>
    <cellStyle name="Vejica 71 2 6" xfId="15885"/>
    <cellStyle name="Vejica 71 3" xfId="9259"/>
    <cellStyle name="Vejica 71 3 2" xfId="12492"/>
    <cellStyle name="Vejica 71 3 2 2" xfId="18431"/>
    <cellStyle name="Vejica 71 3 3" xfId="16235"/>
    <cellStyle name="Vejica 71 4" xfId="8984"/>
    <cellStyle name="Vejica 71 4 2" xfId="13357"/>
    <cellStyle name="Vejica 71 4 2 2" xfId="19292"/>
    <cellStyle name="Vejica 71 4 3" xfId="16102"/>
    <cellStyle name="Vejica 71 5" xfId="12850"/>
    <cellStyle name="Vejica 71 5 2" xfId="18788"/>
    <cellStyle name="Vejica 71 6" xfId="15513"/>
    <cellStyle name="Vejica 72" xfId="8089"/>
    <cellStyle name="Vejica 72 2" xfId="12121"/>
    <cellStyle name="Vejica 72 2 2" xfId="12143"/>
    <cellStyle name="Vejica 72 2 2 2" xfId="13233"/>
    <cellStyle name="Vejica 72 2 2 2 2" xfId="19168"/>
    <cellStyle name="Vejica 72 2 2 3" xfId="18290"/>
    <cellStyle name="Vejica 72 2 3" xfId="9652"/>
    <cellStyle name="Vejica 72 2 3 2" xfId="13337"/>
    <cellStyle name="Vejica 72 2 3 2 2" xfId="19272"/>
    <cellStyle name="Vejica 72 2 3 3" xfId="16348"/>
    <cellStyle name="Vejica 72 2 4" xfId="9531"/>
    <cellStyle name="Vejica 72 2 4 2" xfId="13094"/>
    <cellStyle name="Vejica 72 2 4 2 2" xfId="19029"/>
    <cellStyle name="Vejica 72 2 4 3" xfId="16310"/>
    <cellStyle name="Vejica 72 2 5" xfId="12489"/>
    <cellStyle name="Vejica 72 2 5 2" xfId="18428"/>
    <cellStyle name="Vejica 72 2 6" xfId="18285"/>
    <cellStyle name="Vejica 72 3" xfId="9744"/>
    <cellStyle name="Vejica 72 3 2" xfId="12490"/>
    <cellStyle name="Vejica 72 3 2 2" xfId="18429"/>
    <cellStyle name="Vejica 72 3 3" xfId="16390"/>
    <cellStyle name="Vejica 72 4" xfId="7768"/>
    <cellStyle name="Vejica 72 4 2" xfId="13323"/>
    <cellStyle name="Vejica 72 4 2 2" xfId="19258"/>
    <cellStyle name="Vejica 72 4 3" xfId="15558"/>
    <cellStyle name="Vejica 72 5" xfId="12854"/>
    <cellStyle name="Vejica 72 5 2" xfId="18792"/>
    <cellStyle name="Vejica 72 6" xfId="15728"/>
    <cellStyle name="Vejica 73" xfId="12066"/>
    <cellStyle name="Vejica 73 2" xfId="11915"/>
    <cellStyle name="Vejica 73 2 2" xfId="12238"/>
    <cellStyle name="Vejica 73 2 2 2" xfId="13234"/>
    <cellStyle name="Vejica 73 2 2 2 2" xfId="19169"/>
    <cellStyle name="Vejica 73 2 2 3" xfId="18321"/>
    <cellStyle name="Vejica 73 2 3" xfId="9515"/>
    <cellStyle name="Vejica 73 2 3 2" xfId="13453"/>
    <cellStyle name="Vejica 73 2 3 2 2" xfId="19388"/>
    <cellStyle name="Vejica 73 2 3 3" xfId="16304"/>
    <cellStyle name="Vejica 73 2 4" xfId="9770"/>
    <cellStyle name="Vejica 73 2 4 2" xfId="12599"/>
    <cellStyle name="Vejica 73 2 4 2 2" xfId="18538"/>
    <cellStyle name="Vejica 73 2 4 3" xfId="16402"/>
    <cellStyle name="Vejica 73 2 5" xfId="12487"/>
    <cellStyle name="Vejica 73 2 5 2" xfId="18426"/>
    <cellStyle name="Vejica 73 2 6" xfId="18220"/>
    <cellStyle name="Vejica 73 3" xfId="8364"/>
    <cellStyle name="Vejica 73 3 2" xfId="12488"/>
    <cellStyle name="Vejica 73 3 2 2" xfId="18427"/>
    <cellStyle name="Vejica 73 3 3" xfId="15884"/>
    <cellStyle name="Vejica 73 4" xfId="9091"/>
    <cellStyle name="Vejica 73 4 2" xfId="13462"/>
    <cellStyle name="Vejica 73 4 2 2" xfId="19397"/>
    <cellStyle name="Vejica 73 4 3" xfId="16163"/>
    <cellStyle name="Vejica 73 5" xfId="12853"/>
    <cellStyle name="Vejica 73 5 2" xfId="18791"/>
    <cellStyle name="Vejica 73 6" xfId="18265"/>
    <cellStyle name="Vejica 74" xfId="7902"/>
    <cellStyle name="Vejica 74 2" xfId="8811"/>
    <cellStyle name="Vejica 74 2 2" xfId="12231"/>
    <cellStyle name="Vejica 74 2 2 2" xfId="13235"/>
    <cellStyle name="Vejica 74 2 2 2 2" xfId="19170"/>
    <cellStyle name="Vejica 74 2 2 3" xfId="18319"/>
    <cellStyle name="Vejica 74 2 3" xfId="9695"/>
    <cellStyle name="Vejica 74 2 3 2" xfId="13067"/>
    <cellStyle name="Vejica 74 2 3 2 2" xfId="19002"/>
    <cellStyle name="Vejica 74 2 3 3" xfId="16368"/>
    <cellStyle name="Vejica 74 2 4" xfId="8823"/>
    <cellStyle name="Vejica 74 2 4 2" xfId="12822"/>
    <cellStyle name="Vejica 74 2 4 2 2" xfId="18760"/>
    <cellStyle name="Vejica 74 2 4 3" xfId="16036"/>
    <cellStyle name="Vejica 74 2 5" xfId="12485"/>
    <cellStyle name="Vejica 74 2 5 2" xfId="18424"/>
    <cellStyle name="Vejica 74 2 6" xfId="16024"/>
    <cellStyle name="Vejica 74 3" xfId="12042"/>
    <cellStyle name="Vejica 74 3 2" xfId="12486"/>
    <cellStyle name="Vejica 74 3 2 2" xfId="18425"/>
    <cellStyle name="Vejica 74 3 3" xfId="18257"/>
    <cellStyle name="Vejica 74 4" xfId="8627"/>
    <cellStyle name="Vejica 74 4 2" xfId="13359"/>
    <cellStyle name="Vejica 74 4 2 2" xfId="19294"/>
    <cellStyle name="Vejica 74 4 3" xfId="15985"/>
    <cellStyle name="Vejica 74 5" xfId="12852"/>
    <cellStyle name="Vejica 74 5 2" xfId="18790"/>
    <cellStyle name="Vejica 74 6" xfId="15660"/>
    <cellStyle name="Vejica 75" xfId="7652"/>
    <cellStyle name="Vejica 75 2" xfId="12313"/>
    <cellStyle name="Vejica 75 2 2" xfId="12263"/>
    <cellStyle name="Vejica 75 2 2 2" xfId="13236"/>
    <cellStyle name="Vejica 75 2 2 2 2" xfId="19171"/>
    <cellStyle name="Vejica 75 2 2 3" xfId="18328"/>
    <cellStyle name="Vejica 75 2 3" xfId="7959"/>
    <cellStyle name="Vejica 75 2 3 2" xfId="13517"/>
    <cellStyle name="Vejica 75 2 3 2 2" xfId="19452"/>
    <cellStyle name="Vejica 75 2 3 3" xfId="15693"/>
    <cellStyle name="Vejica 75 2 4" xfId="9494"/>
    <cellStyle name="Vejica 75 2 4 2" xfId="13052"/>
    <cellStyle name="Vejica 75 2 4 2 2" xfId="18987"/>
    <cellStyle name="Vejica 75 2 4 3" xfId="16299"/>
    <cellStyle name="Vejica 75 2 5" xfId="12483"/>
    <cellStyle name="Vejica 75 2 5 2" xfId="18422"/>
    <cellStyle name="Vejica 75 2 6" xfId="18347"/>
    <cellStyle name="Vejica 75 3" xfId="12205"/>
    <cellStyle name="Vejica 75 3 2" xfId="12484"/>
    <cellStyle name="Vejica 75 3 2 2" xfId="18423"/>
    <cellStyle name="Vejica 75 3 3" xfId="18311"/>
    <cellStyle name="Vejica 75 4" xfId="8887"/>
    <cellStyle name="Vejica 75 4 2" xfId="13370"/>
    <cellStyle name="Vejica 75 4 2 2" xfId="19305"/>
    <cellStyle name="Vejica 75 4 3" xfId="16049"/>
    <cellStyle name="Vejica 75 5" xfId="12613"/>
    <cellStyle name="Vejica 75 5 2" xfId="18552"/>
    <cellStyle name="Vejica 75 6" xfId="15530"/>
    <cellStyle name="Vejica 76" xfId="8090"/>
    <cellStyle name="Vejica 76 2" xfId="11885"/>
    <cellStyle name="Vejica 76 2 2" xfId="8535"/>
    <cellStyle name="Vejica 76 2 2 2" xfId="13237"/>
    <cellStyle name="Vejica 76 2 2 2 2" xfId="19172"/>
    <cellStyle name="Vejica 76 2 2 3" xfId="15952"/>
    <cellStyle name="Vejica 76 2 3" xfId="9775"/>
    <cellStyle name="Vejica 76 2 3 2" xfId="13522"/>
    <cellStyle name="Vejica 76 2 3 2 2" xfId="19457"/>
    <cellStyle name="Vejica 76 2 3 3" xfId="16405"/>
    <cellStyle name="Vejica 76 2 4" xfId="8958"/>
    <cellStyle name="Vejica 76 2 4 2" xfId="13141"/>
    <cellStyle name="Vejica 76 2 4 2 2" xfId="19076"/>
    <cellStyle name="Vejica 76 2 4 3" xfId="16090"/>
    <cellStyle name="Vejica 76 2 5" xfId="12481"/>
    <cellStyle name="Vejica 76 2 5 2" xfId="18420"/>
    <cellStyle name="Vejica 76 2 6" xfId="18210"/>
    <cellStyle name="Vejica 76 3" xfId="8813"/>
    <cellStyle name="Vejica 76 3 2" xfId="12482"/>
    <cellStyle name="Vejica 76 3 2 2" xfId="18421"/>
    <cellStyle name="Vejica 76 3 3" xfId="16026"/>
    <cellStyle name="Vejica 76 4" xfId="9850"/>
    <cellStyle name="Vejica 76 4 2" xfId="13463"/>
    <cellStyle name="Vejica 76 4 2 2" xfId="19398"/>
    <cellStyle name="Vejica 76 4 3" xfId="16447"/>
    <cellStyle name="Vejica 76 5" xfId="12855"/>
    <cellStyle name="Vejica 76 5 2" xfId="18793"/>
    <cellStyle name="Vejica 76 6" xfId="15729"/>
    <cellStyle name="Vejica 77" xfId="8857"/>
    <cellStyle name="Vejica 77 2" xfId="8810"/>
    <cellStyle name="Vejica 77 2 2" xfId="9692"/>
    <cellStyle name="Vejica 77 2 2 2" xfId="13238"/>
    <cellStyle name="Vejica 77 2 2 2 2" xfId="19173"/>
    <cellStyle name="Vejica 77 2 2 3" xfId="16366"/>
    <cellStyle name="Vejica 77 2 3" xfId="9926"/>
    <cellStyle name="Vejica 77 2 3 2" xfId="13523"/>
    <cellStyle name="Vejica 77 2 3 2 2" xfId="19458"/>
    <cellStyle name="Vejica 77 2 3 3" xfId="16473"/>
    <cellStyle name="Vejica 77 2 4" xfId="7599"/>
    <cellStyle name="Vejica 77 2 4 2" xfId="13123"/>
    <cellStyle name="Vejica 77 2 4 2 2" xfId="19058"/>
    <cellStyle name="Vejica 77 2 4 3" xfId="15524"/>
    <cellStyle name="Vejica 77 2 5" xfId="12479"/>
    <cellStyle name="Vejica 77 2 5 2" xfId="18418"/>
    <cellStyle name="Vejica 77 2 6" xfId="16023"/>
    <cellStyle name="Vejica 77 3" xfId="12094"/>
    <cellStyle name="Vejica 77 3 2" xfId="12480"/>
    <cellStyle name="Vejica 77 3 2 2" xfId="18419"/>
    <cellStyle name="Vejica 77 3 3" xfId="18275"/>
    <cellStyle name="Vejica 77 4" xfId="12098"/>
    <cellStyle name="Vejica 77 4 2" xfId="13356"/>
    <cellStyle name="Vejica 77 4 2 2" xfId="19291"/>
    <cellStyle name="Vejica 77 4 3" xfId="18276"/>
    <cellStyle name="Vejica 77 5" xfId="12614"/>
    <cellStyle name="Vejica 77 5 2" xfId="18553"/>
    <cellStyle name="Vejica 77 6" xfId="16041"/>
    <cellStyle name="Vejica 78" xfId="9147"/>
    <cellStyle name="Vejica 78 2" xfId="8058"/>
    <cellStyle name="Vejica 78 2 2" xfId="8945"/>
    <cellStyle name="Vejica 78 2 2 2" xfId="13239"/>
    <cellStyle name="Vejica 78 2 2 2 2" xfId="19174"/>
    <cellStyle name="Vejica 78 2 2 3" xfId="16082"/>
    <cellStyle name="Vejica 78 2 3" xfId="8170"/>
    <cellStyle name="Vejica 78 2 3 2" xfId="13498"/>
    <cellStyle name="Vejica 78 2 3 2 2" xfId="19433"/>
    <cellStyle name="Vejica 78 2 3 3" xfId="15761"/>
    <cellStyle name="Vejica 78 2 4" xfId="8649"/>
    <cellStyle name="Vejica 78 2 4 2" xfId="13065"/>
    <cellStyle name="Vejica 78 2 4 2 2" xfId="19000"/>
    <cellStyle name="Vejica 78 2 4 3" xfId="15996"/>
    <cellStyle name="Vejica 78 2 5" xfId="12477"/>
    <cellStyle name="Vejica 78 2 5 2" xfId="18416"/>
    <cellStyle name="Vejica 78 2 6" xfId="15718"/>
    <cellStyle name="Vejica 78 3" xfId="8812"/>
    <cellStyle name="Vejica 78 3 2" xfId="12478"/>
    <cellStyle name="Vejica 78 3 2 2" xfId="18417"/>
    <cellStyle name="Vejica 78 3 3" xfId="16025"/>
    <cellStyle name="Vejica 78 4" xfId="7942"/>
    <cellStyle name="Vejica 78 4 2" xfId="13515"/>
    <cellStyle name="Vejica 78 4 2 2" xfId="19450"/>
    <cellStyle name="Vejica 78 4 3" xfId="15685"/>
    <cellStyle name="Vejica 78 5" xfId="12849"/>
    <cellStyle name="Vejica 78 5 2" xfId="18787"/>
    <cellStyle name="Vejica 78 6" xfId="16183"/>
    <cellStyle name="Vejica 79" xfId="11791"/>
    <cellStyle name="Vejica 79 2" xfId="7735"/>
    <cellStyle name="Vejica 79 2 2" xfId="9803"/>
    <cellStyle name="Vejica 79 2 2 2" xfId="13240"/>
    <cellStyle name="Vejica 79 2 2 2 2" xfId="19175"/>
    <cellStyle name="Vejica 79 2 2 3" xfId="16416"/>
    <cellStyle name="Vejica 79 2 3" xfId="8529"/>
    <cellStyle name="Vejica 79 2 3 2" xfId="13274"/>
    <cellStyle name="Vejica 79 2 3 2 2" xfId="19209"/>
    <cellStyle name="Vejica 79 2 3 3" xfId="15948"/>
    <cellStyle name="Vejica 79 2 4" xfId="8824"/>
    <cellStyle name="Vejica 79 2 4 2" xfId="12816"/>
    <cellStyle name="Vejica 79 2 4 2 2" xfId="18754"/>
    <cellStyle name="Vejica 79 2 4 3" xfId="16037"/>
    <cellStyle name="Vejica 79 2 5" xfId="12475"/>
    <cellStyle name="Vejica 79 2 5 2" xfId="18414"/>
    <cellStyle name="Vejica 79 2 6" xfId="15550"/>
    <cellStyle name="Vejica 79 3" xfId="8057"/>
    <cellStyle name="Vejica 79 3 2" xfId="12476"/>
    <cellStyle name="Vejica 79 3 2 2" xfId="18415"/>
    <cellStyle name="Vejica 79 3 3" xfId="15717"/>
    <cellStyle name="Vejica 79 4" xfId="8963"/>
    <cellStyle name="Vejica 79 4 2" xfId="13430"/>
    <cellStyle name="Vejica 79 4 2 2" xfId="19365"/>
    <cellStyle name="Vejica 79 4 3" xfId="16094"/>
    <cellStyle name="Vejica 79 5" xfId="12856"/>
    <cellStyle name="Vejica 79 5 2" xfId="18794"/>
    <cellStyle name="Vejica 79 6" xfId="18181"/>
    <cellStyle name="Vejica 8" xfId="774"/>
    <cellStyle name="Vejica 8 10" xfId="8436"/>
    <cellStyle name="Vejica 8 10 2" xfId="15900"/>
    <cellStyle name="Vejica 8 11" xfId="12723"/>
    <cellStyle name="Vejica 8 11 2" xfId="18662"/>
    <cellStyle name="Vejica 8 2" xfId="775"/>
    <cellStyle name="Vejica 8 2 10" xfId="12473"/>
    <cellStyle name="Vejica 8 2 10 2" xfId="18412"/>
    <cellStyle name="Vejica 8 2 2" xfId="2464"/>
    <cellStyle name="Vejica 8 2 2 2" xfId="5144"/>
    <cellStyle name="Vejica 8 2 2 3" xfId="12251"/>
    <cellStyle name="Vejica 8 2 2 3 2" xfId="18324"/>
    <cellStyle name="Vejica 8 2 2 4" xfId="13241"/>
    <cellStyle name="Vejica 8 2 2 4 2" xfId="19176"/>
    <cellStyle name="Vejica 8 2 3" xfId="2465"/>
    <cellStyle name="Vejica 8 2 3 2" xfId="5145"/>
    <cellStyle name="Vejica 8 2 3 3" xfId="12083"/>
    <cellStyle name="Vejica 8 2 3 3 2" xfId="18271"/>
    <cellStyle name="Vejica 8 2 3 4" xfId="13330"/>
    <cellStyle name="Vejica 8 2 3 4 2" xfId="19265"/>
    <cellStyle name="Vejica 8 2 4" xfId="2466"/>
    <cellStyle name="Vejica 8 2 4 2" xfId="5146"/>
    <cellStyle name="Vejica 8 2 4 3" xfId="9095"/>
    <cellStyle name="Vejica 8 2 4 3 2" xfId="16166"/>
    <cellStyle name="Vejica 8 2 4 4" xfId="13063"/>
    <cellStyle name="Vejica 8 2 4 4 2" xfId="18998"/>
    <cellStyle name="Vejica 8 2 5" xfId="5147"/>
    <cellStyle name="Vejica 8 2 5 2" xfId="5148"/>
    <cellStyle name="Vejica 8 2 5 2 2" xfId="5563"/>
    <cellStyle name="Vejica 8 2 5 3" xfId="5336"/>
    <cellStyle name="Vejica 8 2 6" xfId="5149"/>
    <cellStyle name="Vejica 8 2 6 2" xfId="5504"/>
    <cellStyle name="Vejica 8 2 7" xfId="5143"/>
    <cellStyle name="Vejica 8 2 8" xfId="5220"/>
    <cellStyle name="Vejica 8 2 9" xfId="9607"/>
    <cellStyle name="Vejica 8 2 9 2" xfId="16339"/>
    <cellStyle name="Vejica 8 3" xfId="776"/>
    <cellStyle name="Vejica 8 3 10" xfId="12474"/>
    <cellStyle name="Vejica 8 3 10 2" xfId="18413"/>
    <cellStyle name="Vejica 8 3 2" xfId="2467"/>
    <cellStyle name="Vejica 8 3 2 2" xfId="5151"/>
    <cellStyle name="Vejica 8 3 3" xfId="2468"/>
    <cellStyle name="Vejica 8 3 3 2" xfId="5152"/>
    <cellStyle name="Vejica 8 3 4" xfId="2469"/>
    <cellStyle name="Vejica 8 3 4 2" xfId="5153"/>
    <cellStyle name="Vejica 8 3 5" xfId="5154"/>
    <cellStyle name="Vejica 8 3 5 2" xfId="5155"/>
    <cellStyle name="Vejica 8 3 5 2 2" xfId="5564"/>
    <cellStyle name="Vejica 8 3 5 3" xfId="5337"/>
    <cellStyle name="Vejica 8 3 6" xfId="5156"/>
    <cellStyle name="Vejica 8 3 6 2" xfId="5505"/>
    <cellStyle name="Vejica 8 3 7" xfId="5150"/>
    <cellStyle name="Vejica 8 3 8" xfId="5209"/>
    <cellStyle name="Vejica 8 3 9" xfId="12015"/>
    <cellStyle name="Vejica 8 3 9 2" xfId="18249"/>
    <cellStyle name="Vejica 8 4" xfId="2470"/>
    <cellStyle name="Vejica 8 4 2" xfId="5157"/>
    <cellStyle name="Vejica 8 4 3" xfId="8930"/>
    <cellStyle name="Vejica 8 4 3 2" xfId="16074"/>
    <cellStyle name="Vejica 8 4 4" xfId="13396"/>
    <cellStyle name="Vejica 8 4 4 2" xfId="19331"/>
    <cellStyle name="Vejica 8 5" xfId="2471"/>
    <cellStyle name="Vejica 8 5 2" xfId="5158"/>
    <cellStyle name="Vejica 8 6" xfId="2472"/>
    <cellStyle name="Vejica 8 6 2" xfId="5159"/>
    <cellStyle name="Vejica 8 7" xfId="5160"/>
    <cellStyle name="Vejica 8 7 2" xfId="5338"/>
    <cellStyle name="Vejica 8 8" xfId="5142"/>
    <cellStyle name="Vejica 8 9" xfId="5221"/>
    <cellStyle name="Vejica 80" xfId="9296"/>
    <cellStyle name="Vejica 80 2" xfId="12287"/>
    <cellStyle name="Vejica 80 2 2" xfId="12250"/>
    <cellStyle name="Vejica 80 2 2 2" xfId="13242"/>
    <cellStyle name="Vejica 80 2 2 2 2" xfId="19177"/>
    <cellStyle name="Vejica 80 2 2 3" xfId="18323"/>
    <cellStyle name="Vejica 80 2 3" xfId="8486"/>
    <cellStyle name="Vejica 80 2 3 2" xfId="13521"/>
    <cellStyle name="Vejica 80 2 3 2 2" xfId="19456"/>
    <cellStyle name="Vejica 80 2 3 3" xfId="15925"/>
    <cellStyle name="Vejica 80 2 4" xfId="8933"/>
    <cellStyle name="Vejica 80 2 4 2" xfId="13116"/>
    <cellStyle name="Vejica 80 2 4 2 2" xfId="19051"/>
    <cellStyle name="Vejica 80 2 4 3" xfId="16077"/>
    <cellStyle name="Vejica 80 2 5" xfId="12471"/>
    <cellStyle name="Vejica 80 2 5 2" xfId="18410"/>
    <cellStyle name="Vejica 80 2 6" xfId="18337"/>
    <cellStyle name="Vejica 80 3" xfId="12179"/>
    <cellStyle name="Vejica 80 3 2" xfId="12472"/>
    <cellStyle name="Vejica 80 3 2 2" xfId="18411"/>
    <cellStyle name="Vejica 80 3 3" xfId="18303"/>
    <cellStyle name="Vejica 80 4" xfId="7990"/>
    <cellStyle name="Vejica 80 4 2" xfId="13407"/>
    <cellStyle name="Vejica 80 4 2 2" xfId="19342"/>
    <cellStyle name="Vejica 80 4 3" xfId="15704"/>
    <cellStyle name="Vejica 80 5" xfId="12851"/>
    <cellStyle name="Vejica 80 5 2" xfId="18789"/>
    <cellStyle name="Vejica 80 6" xfId="16241"/>
    <cellStyle name="Vejica 81" xfId="11985"/>
    <cellStyle name="Vejica 81 2" xfId="9253"/>
    <cellStyle name="Vejica 81 2 2" xfId="8540"/>
    <cellStyle name="Vejica 81 2 2 2" xfId="13243"/>
    <cellStyle name="Vejica 81 2 2 2 2" xfId="19178"/>
    <cellStyle name="Vejica 81 2 2 3" xfId="15955"/>
    <cellStyle name="Vejica 81 2 3" xfId="9842"/>
    <cellStyle name="Vejica 81 2 3 2" xfId="13372"/>
    <cellStyle name="Vejica 81 2 3 2 2" xfId="19307"/>
    <cellStyle name="Vejica 81 2 3 3" xfId="16442"/>
    <cellStyle name="Vejica 81 2 4" xfId="8648"/>
    <cellStyle name="Vejica 81 2 4 2" xfId="13089"/>
    <cellStyle name="Vejica 81 2 4 2 2" xfId="19024"/>
    <cellStyle name="Vejica 81 2 4 3" xfId="15995"/>
    <cellStyle name="Vejica 81 2 5" xfId="12469"/>
    <cellStyle name="Vejica 81 2 5 2" xfId="18408"/>
    <cellStyle name="Vejica 81 2 6" xfId="16229"/>
    <cellStyle name="Vejica 81 3" xfId="9256"/>
    <cellStyle name="Vejica 81 3 2" xfId="12470"/>
    <cellStyle name="Vejica 81 3 2 2" xfId="18409"/>
    <cellStyle name="Vejica 81 3 3" xfId="16232"/>
    <cellStyle name="Vejica 81 4" xfId="9463"/>
    <cellStyle name="Vejica 81 4 2" xfId="13358"/>
    <cellStyle name="Vejica 81 4 2 2" xfId="19293"/>
    <cellStyle name="Vejica 81 4 3" xfId="16282"/>
    <cellStyle name="Vejica 81 5" xfId="12615"/>
    <cellStyle name="Vejica 81 5 2" xfId="18554"/>
    <cellStyle name="Vejica 81 6" xfId="18239"/>
    <cellStyle name="Vejica 82" xfId="12336"/>
    <cellStyle name="Vejica 82 2" xfId="8808"/>
    <cellStyle name="Vejica 82 2 2" xfId="11979"/>
    <cellStyle name="Vejica 82 2 2 2" xfId="13244"/>
    <cellStyle name="Vejica 82 2 2 2 2" xfId="19179"/>
    <cellStyle name="Vejica 82 2 2 3" xfId="18237"/>
    <cellStyle name="Vejica 82 2 3" xfId="8895"/>
    <cellStyle name="Vejica 82 2 3 2" xfId="13503"/>
    <cellStyle name="Vejica 82 2 3 2 2" xfId="19438"/>
    <cellStyle name="Vejica 82 2 3 3" xfId="16055"/>
    <cellStyle name="Vejica 82 2 4" xfId="12249"/>
    <cellStyle name="Vejica 82 2 4 2" xfId="13105"/>
    <cellStyle name="Vejica 82 2 4 2 2" xfId="19040"/>
    <cellStyle name="Vejica 82 2 4 3" xfId="18322"/>
    <cellStyle name="Vejica 82 2 5" xfId="12467"/>
    <cellStyle name="Vejica 82 2 5 2" xfId="18406"/>
    <cellStyle name="Vejica 82 2 6" xfId="16021"/>
    <cellStyle name="Vejica 82 3" xfId="9258"/>
    <cellStyle name="Vejica 82 3 2" xfId="12468"/>
    <cellStyle name="Vejica 82 3 2 2" xfId="18407"/>
    <cellStyle name="Vejica 82 3 3" xfId="16234"/>
    <cellStyle name="Vejica 82 4" xfId="11862"/>
    <cellStyle name="Vejica 82 4 2" xfId="13438"/>
    <cellStyle name="Vejica 82 4 2 2" xfId="19373"/>
    <cellStyle name="Vejica 82 4 3" xfId="18202"/>
    <cellStyle name="Vejica 82 5" xfId="12858"/>
    <cellStyle name="Vejica 82 5 2" xfId="18796"/>
    <cellStyle name="Vejica 82 6" xfId="18355"/>
    <cellStyle name="Vejica 83" xfId="12265"/>
    <cellStyle name="Vejica 83 2" xfId="7642"/>
    <cellStyle name="Vejica 83 2 2" xfId="8209"/>
    <cellStyle name="Vejica 83 2 2 2" xfId="13245"/>
    <cellStyle name="Vejica 83 2 2 2 2" xfId="19180"/>
    <cellStyle name="Vejica 83 2 2 3" xfId="15782"/>
    <cellStyle name="Vejica 83 2 3" xfId="8954"/>
    <cellStyle name="Vejica 83 2 3 2" xfId="13375"/>
    <cellStyle name="Vejica 83 2 3 2 2" xfId="19310"/>
    <cellStyle name="Vejica 83 2 3 3" xfId="16086"/>
    <cellStyle name="Vejica 83 2 4" xfId="12001"/>
    <cellStyle name="Vejica 83 2 4 2" xfId="13037"/>
    <cellStyle name="Vejica 83 2 4 2 2" xfId="18972"/>
    <cellStyle name="Vejica 83 2 4 3" xfId="18244"/>
    <cellStyle name="Vejica 83 2 5" xfId="12465"/>
    <cellStyle name="Vejica 83 2 5 2" xfId="18404"/>
    <cellStyle name="Vejica 83 2 6" xfId="15525"/>
    <cellStyle name="Vejica 83 3" xfId="7733"/>
    <cellStyle name="Vejica 83 3 2" xfId="12466"/>
    <cellStyle name="Vejica 83 3 2 2" xfId="18405"/>
    <cellStyle name="Vejica 83 3 3" xfId="15548"/>
    <cellStyle name="Vejica 83 4" xfId="9462"/>
    <cellStyle name="Vejica 83 4 2" xfId="13406"/>
    <cellStyle name="Vejica 83 4 2 2" xfId="19341"/>
    <cellStyle name="Vejica 83 4 3" xfId="16281"/>
    <cellStyle name="Vejica 83 5" xfId="12612"/>
    <cellStyle name="Vejica 83 5 2" xfId="18551"/>
    <cellStyle name="Vejica 83 6" xfId="18330"/>
    <cellStyle name="Vejica 84" xfId="7749"/>
    <cellStyle name="Vejica 84 2" xfId="8700"/>
    <cellStyle name="Vejica 84 2 2" xfId="9834"/>
    <cellStyle name="Vejica 84 2 2 2" xfId="13246"/>
    <cellStyle name="Vejica 84 2 2 2 2" xfId="19181"/>
    <cellStyle name="Vejica 84 2 2 3" xfId="16436"/>
    <cellStyle name="Vejica 84 2 3" xfId="11980"/>
    <cellStyle name="Vejica 84 2 3 2" xfId="13365"/>
    <cellStyle name="Vejica 84 2 3 2 2" xfId="19300"/>
    <cellStyle name="Vejica 84 2 3 3" xfId="18238"/>
    <cellStyle name="Vejica 84 2 4" xfId="8569"/>
    <cellStyle name="Vejica 84 2 4 2" xfId="13140"/>
    <cellStyle name="Vejica 84 2 4 2 2" xfId="19075"/>
    <cellStyle name="Vejica 84 2 4 3" xfId="15960"/>
    <cellStyle name="Vejica 84 2 5" xfId="12463"/>
    <cellStyle name="Vejica 84 2 5 2" xfId="18402"/>
    <cellStyle name="Vejica 84 2 6" xfId="16000"/>
    <cellStyle name="Vejica 84 3" xfId="9257"/>
    <cellStyle name="Vejica 84 3 2" xfId="12464"/>
    <cellStyle name="Vejica 84 3 2 2" xfId="18403"/>
    <cellStyle name="Vejica 84 3 3" xfId="16233"/>
    <cellStyle name="Vejica 84 4" xfId="9805"/>
    <cellStyle name="Vejica 84 4 2" xfId="13432"/>
    <cellStyle name="Vejica 84 4 2 2" xfId="19367"/>
    <cellStyle name="Vejica 84 4 3" xfId="16417"/>
    <cellStyle name="Vejica 84 5" xfId="12846"/>
    <cellStyle name="Vejica 84 5 2" xfId="18784"/>
    <cellStyle name="Vejica 84 6" xfId="15553"/>
    <cellStyle name="Vejica 85" xfId="8858"/>
    <cellStyle name="Vejica 85 2" xfId="8013"/>
    <cellStyle name="Vejica 85 2 2" xfId="7918"/>
    <cellStyle name="Vejica 85 2 2 2" xfId="13247"/>
    <cellStyle name="Vejica 85 2 2 2 2" xfId="19182"/>
    <cellStyle name="Vejica 85 2 2 3" xfId="15666"/>
    <cellStyle name="Vejica 85 2 3" xfId="12276"/>
    <cellStyle name="Vejica 85 2 3 2" xfId="13444"/>
    <cellStyle name="Vejica 85 2 3 2 2" xfId="19379"/>
    <cellStyle name="Vejica 85 2 3 3" xfId="18334"/>
    <cellStyle name="Vejica 85 2 4" xfId="9840"/>
    <cellStyle name="Vejica 85 2 4 2" xfId="12840"/>
    <cellStyle name="Vejica 85 2 4 2 2" xfId="18778"/>
    <cellStyle name="Vejica 85 2 4 3" xfId="16441"/>
    <cellStyle name="Vejica 85 2 5" xfId="12461"/>
    <cellStyle name="Vejica 85 2 5 2" xfId="18400"/>
    <cellStyle name="Vejica 85 2 6" xfId="15709"/>
    <cellStyle name="Vejica 85 3" xfId="8699"/>
    <cellStyle name="Vejica 85 3 2" xfId="12462"/>
    <cellStyle name="Vejica 85 3 2 2" xfId="18401"/>
    <cellStyle name="Vejica 85 3 3" xfId="15999"/>
    <cellStyle name="Vejica 85 4" xfId="9535"/>
    <cellStyle name="Vejica 85 4 2" xfId="13514"/>
    <cellStyle name="Vejica 85 4 2 2" xfId="19449"/>
    <cellStyle name="Vejica 85 4 3" xfId="16312"/>
    <cellStyle name="Vejica 85 5" xfId="12847"/>
    <cellStyle name="Vejica 85 5 2" xfId="18785"/>
    <cellStyle name="Vejica 85 6" xfId="16042"/>
    <cellStyle name="Vejica 86" xfId="8856"/>
    <cellStyle name="Vejica 86 2" xfId="12304"/>
    <cellStyle name="Vejica 86 2 2" xfId="9421"/>
    <cellStyle name="Vejica 86 2 2 2" xfId="13248"/>
    <cellStyle name="Vejica 86 2 2 2 2" xfId="19183"/>
    <cellStyle name="Vejica 86 2 2 3" xfId="16266"/>
    <cellStyle name="Vejica 86 2 3" xfId="8166"/>
    <cellStyle name="Vejica 86 2 3 2" xfId="13383"/>
    <cellStyle name="Vejica 86 2 3 2 2" xfId="19318"/>
    <cellStyle name="Vejica 86 2 3 3" xfId="15760"/>
    <cellStyle name="Vejica 86 2 4" xfId="8932"/>
    <cellStyle name="Vejica 86 2 4 2" xfId="13139"/>
    <cellStyle name="Vejica 86 2 4 2 2" xfId="19074"/>
    <cellStyle name="Vejica 86 2 4 3" xfId="16076"/>
    <cellStyle name="Vejica 86 2 5" xfId="12459"/>
    <cellStyle name="Vejica 86 2 5 2" xfId="18398"/>
    <cellStyle name="Vejica 86 2 6" xfId="18345"/>
    <cellStyle name="Vejica 86 3" xfId="7587"/>
    <cellStyle name="Vejica 86 3 2" xfId="12460"/>
    <cellStyle name="Vejica 86 3 2 2" xfId="18399"/>
    <cellStyle name="Vejica 86 3 3" xfId="15515"/>
    <cellStyle name="Vejica 86 4" xfId="11889"/>
    <cellStyle name="Vejica 86 4 2" xfId="13355"/>
    <cellStyle name="Vejica 86 4 2 2" xfId="19290"/>
    <cellStyle name="Vejica 86 4 3" xfId="18211"/>
    <cellStyle name="Vejica 86 5" xfId="12848"/>
    <cellStyle name="Vejica 86 5 2" xfId="18786"/>
    <cellStyle name="Vejica 86 6" xfId="16040"/>
    <cellStyle name="Vejica 87" xfId="9916"/>
    <cellStyle name="Vejica 87 2" xfId="8362"/>
    <cellStyle name="Vejica 87 2 2" xfId="12458"/>
    <cellStyle name="Vejica 87 2 2 2" xfId="18397"/>
    <cellStyle name="Vejica 87 2 3" xfId="15882"/>
    <cellStyle name="Vejica 87 3" xfId="12110"/>
    <cellStyle name="Vejica 87 3 2" xfId="13402"/>
    <cellStyle name="Vejica 87 3 2 2" xfId="19337"/>
    <cellStyle name="Vejica 87 3 3" xfId="18281"/>
    <cellStyle name="Vejica 87 4" xfId="12725"/>
    <cellStyle name="Vejica 87 4 2" xfId="18664"/>
    <cellStyle name="Vejica 87 5" xfId="16468"/>
    <cellStyle name="Vejica 88" xfId="9297"/>
    <cellStyle name="Vejica 88 2" xfId="9255"/>
    <cellStyle name="Vejica 88 2 2" xfId="12457"/>
    <cellStyle name="Vejica 88 2 2 2" xfId="18396"/>
    <cellStyle name="Vejica 88 2 3" xfId="16231"/>
    <cellStyle name="Vejica 88 3" xfId="9690"/>
    <cellStyle name="Vejica 88 3 2" xfId="13529"/>
    <cellStyle name="Vejica 88 3 2 2" xfId="19464"/>
    <cellStyle name="Vejica 88 3 3" xfId="16365"/>
    <cellStyle name="Vejica 88 4" xfId="12845"/>
    <cellStyle name="Vejica 88 4 2" xfId="18783"/>
    <cellStyle name="Vejica 88 5" xfId="16242"/>
    <cellStyle name="Vejica 89" xfId="8363"/>
    <cellStyle name="Vejica 89 2" xfId="8564"/>
    <cellStyle name="Vejica 89 2 2" xfId="13249"/>
    <cellStyle name="Vejica 89 2 2 2" xfId="19184"/>
    <cellStyle name="Vejica 89 2 3" xfId="15958"/>
    <cellStyle name="Vejica 89 3" xfId="9710"/>
    <cellStyle name="Vejica 89 3 2" xfId="13348"/>
    <cellStyle name="Vejica 89 3 2 2" xfId="19283"/>
    <cellStyle name="Vejica 89 3 3" xfId="16372"/>
    <cellStyle name="Vejica 89 4" xfId="7581"/>
    <cellStyle name="Vejica 89 4 2" xfId="13102"/>
    <cellStyle name="Vejica 89 4 2 2" xfId="19037"/>
    <cellStyle name="Vejica 89 4 3" xfId="15510"/>
    <cellStyle name="Vejica 89 5" xfId="12456"/>
    <cellStyle name="Vejica 89 5 2" xfId="18395"/>
    <cellStyle name="Vejica 89 6" xfId="15883"/>
    <cellStyle name="Vejica 9" xfId="777"/>
    <cellStyle name="Vejica 9 10" xfId="11749"/>
    <cellStyle name="Vejica 9 10 2" xfId="18170"/>
    <cellStyle name="Vejica 9 11" xfId="12722"/>
    <cellStyle name="Vejica 9 11 2" xfId="18661"/>
    <cellStyle name="Vejica 9 2" xfId="778"/>
    <cellStyle name="Vejica 9 2 10" xfId="12454"/>
    <cellStyle name="Vejica 9 2 10 2" xfId="18393"/>
    <cellStyle name="Vejica 9 2 2" xfId="2473"/>
    <cellStyle name="Vejica 9 2 2 2" xfId="5163"/>
    <cellStyle name="Vejica 9 2 2 3" xfId="9562"/>
    <cellStyle name="Vejica 9 2 2 3 2" xfId="16328"/>
    <cellStyle name="Vejica 9 2 2 4" xfId="13250"/>
    <cellStyle name="Vejica 9 2 2 4 2" xfId="19185"/>
    <cellStyle name="Vejica 9 2 3" xfId="2474"/>
    <cellStyle name="Vejica 9 2 3 2" xfId="5164"/>
    <cellStyle name="Vejica 9 2 3 3" xfId="8126"/>
    <cellStyle name="Vejica 9 2 3 3 2" xfId="15743"/>
    <cellStyle name="Vejica 9 2 3 4" xfId="13440"/>
    <cellStyle name="Vejica 9 2 3 4 2" xfId="19375"/>
    <cellStyle name="Vejica 9 2 4" xfId="2475"/>
    <cellStyle name="Vejica 9 2 4 2" xfId="5165"/>
    <cellStyle name="Vejica 9 2 4 3" xfId="11872"/>
    <cellStyle name="Vejica 9 2 4 3 2" xfId="18205"/>
    <cellStyle name="Vejica 9 2 4 4" xfId="13129"/>
    <cellStyle name="Vejica 9 2 4 4 2" xfId="19064"/>
    <cellStyle name="Vejica 9 2 5" xfId="5166"/>
    <cellStyle name="Vejica 9 2 5 2" xfId="5167"/>
    <cellStyle name="Vejica 9 2 5 2 2" xfId="5565"/>
    <cellStyle name="Vejica 9 2 5 3" xfId="5339"/>
    <cellStyle name="Vejica 9 2 6" xfId="5168"/>
    <cellStyle name="Vejica 9 2 6 2" xfId="5506"/>
    <cellStyle name="Vejica 9 2 7" xfId="5162"/>
    <cellStyle name="Vejica 9 2 8" xfId="5258"/>
    <cellStyle name="Vejica 9 2 9" xfId="9254"/>
    <cellStyle name="Vejica 9 2 9 2" xfId="16230"/>
    <cellStyle name="Vejica 9 3" xfId="779"/>
    <cellStyle name="Vejica 9 3 10" xfId="12455"/>
    <cellStyle name="Vejica 9 3 10 2" xfId="18394"/>
    <cellStyle name="Vejica 9 3 2" xfId="2476"/>
    <cellStyle name="Vejica 9 3 2 2" xfId="5170"/>
    <cellStyle name="Vejica 9 3 3" xfId="2477"/>
    <cellStyle name="Vejica 9 3 3 2" xfId="5171"/>
    <cellStyle name="Vejica 9 3 4" xfId="2478"/>
    <cellStyle name="Vejica 9 3 4 2" xfId="5172"/>
    <cellStyle name="Vejica 9 3 5" xfId="5173"/>
    <cellStyle name="Vejica 9 3 5 2" xfId="5174"/>
    <cellStyle name="Vejica 9 3 5 2 2" xfId="5566"/>
    <cellStyle name="Vejica 9 3 5 3" xfId="5340"/>
    <cellStyle name="Vejica 9 3 6" xfId="5175"/>
    <cellStyle name="Vejica 9 3 6 2" xfId="5507"/>
    <cellStyle name="Vejica 9 3 7" xfId="5169"/>
    <cellStyle name="Vejica 9 3 8" xfId="5246"/>
    <cellStyle name="Vejica 9 3 9" xfId="8809"/>
    <cellStyle name="Vejica 9 3 9 2" xfId="16022"/>
    <cellStyle name="Vejica 9 4" xfId="2479"/>
    <cellStyle name="Vejica 9 4 2" xfId="5176"/>
    <cellStyle name="Vejica 9 4 3" xfId="9829"/>
    <cellStyle name="Vejica 9 4 3 2" xfId="16432"/>
    <cellStyle name="Vejica 9 4 4" xfId="13091"/>
    <cellStyle name="Vejica 9 4 4 2" xfId="19026"/>
    <cellStyle name="Vejica 9 5" xfId="2480"/>
    <cellStyle name="Vejica 9 5 2" xfId="5177"/>
    <cellStyle name="Vejica 9 6" xfId="2481"/>
    <cellStyle name="Vejica 9 6 2" xfId="5178"/>
    <cellStyle name="Vejica 9 7" xfId="5179"/>
    <cellStyle name="Vejica 9 7 2" xfId="5341"/>
    <cellStyle name="Vejica 9 8" xfId="5161"/>
    <cellStyle name="Vejica 9 9" xfId="5270"/>
    <cellStyle name="Vejica 90" xfId="8637"/>
    <cellStyle name="Vejica 90 2" xfId="7793"/>
    <cellStyle name="Vejica 90 2 2" xfId="13251"/>
    <cellStyle name="Vejica 90 2 2 2" xfId="19186"/>
    <cellStyle name="Vejica 90 2 3" xfId="15570"/>
    <cellStyle name="Vejica 90 3" xfId="9416"/>
    <cellStyle name="Vejica 90 3 2" xfId="13427"/>
    <cellStyle name="Vejica 90 3 2 2" xfId="19362"/>
    <cellStyle name="Vejica 90 3 3" xfId="16262"/>
    <cellStyle name="Vejica 90 4" xfId="8374"/>
    <cellStyle name="Vejica 90 4 2" xfId="12826"/>
    <cellStyle name="Vejica 90 4 2 2" xfId="18764"/>
    <cellStyle name="Vejica 90 4 3" xfId="15889"/>
    <cellStyle name="Vejica 90 5" xfId="12453"/>
    <cellStyle name="Vejica 90 5 2" xfId="18392"/>
    <cellStyle name="Vejica 90 6" xfId="15989"/>
    <cellStyle name="Vejica 91" xfId="8056"/>
    <cellStyle name="Vejica 91 2" xfId="9409"/>
    <cellStyle name="Vejica 91 2 2" xfId="13252"/>
    <cellStyle name="Vejica 91 2 2 2" xfId="19187"/>
    <cellStyle name="Vejica 91 2 3" xfId="16259"/>
    <cellStyle name="Vejica 91 3" xfId="11850"/>
    <cellStyle name="Vejica 91 3 2" xfId="13443"/>
    <cellStyle name="Vejica 91 3 2 2" xfId="19378"/>
    <cellStyle name="Vejica 91 3 3" xfId="18196"/>
    <cellStyle name="Vejica 91 4" xfId="9950"/>
    <cellStyle name="Vejica 91 4 2" xfId="13134"/>
    <cellStyle name="Vejica 91 4 2 2" xfId="19069"/>
    <cellStyle name="Vejica 91 4 3" xfId="16482"/>
    <cellStyle name="Vejica 91 5" xfId="12452"/>
    <cellStyle name="Vejica 91 5 2" xfId="18391"/>
    <cellStyle name="Vejica 91 6" xfId="15716"/>
    <cellStyle name="Vejica 92" xfId="8702"/>
    <cellStyle name="Vejica 92 2" xfId="8568"/>
    <cellStyle name="Vejica 92 2 2" xfId="13253"/>
    <cellStyle name="Vejica 92 2 2 2" xfId="19188"/>
    <cellStyle name="Vejica 92 2 3" xfId="15959"/>
    <cellStyle name="Vejica 92 3" xfId="8593"/>
    <cellStyle name="Vejica 92 3 2" xfId="13504"/>
    <cellStyle name="Vejica 92 3 2 2" xfId="19439"/>
    <cellStyle name="Vejica 92 3 3" xfId="15968"/>
    <cellStyle name="Vejica 92 4" xfId="11923"/>
    <cellStyle name="Vejica 92 4 2" xfId="13147"/>
    <cellStyle name="Vejica 92 4 2 2" xfId="19082"/>
    <cellStyle name="Vejica 92 4 3" xfId="18224"/>
    <cellStyle name="Vejica 92 5" xfId="12451"/>
    <cellStyle name="Vejica 92 5 2" xfId="18390"/>
    <cellStyle name="Vejica 92 6" xfId="16002"/>
    <cellStyle name="Vejica 93" xfId="11859"/>
    <cellStyle name="Vejica 93 2" xfId="8172"/>
    <cellStyle name="Vejica 93 2 2" xfId="13254"/>
    <cellStyle name="Vejica 93 2 2 2" xfId="19189"/>
    <cellStyle name="Vejica 93 2 3" xfId="15763"/>
    <cellStyle name="Vejica 93 3" xfId="8728"/>
    <cellStyle name="Vejica 93 3 2" xfId="13354"/>
    <cellStyle name="Vejica 93 3 2 2" xfId="19289"/>
    <cellStyle name="Vejica 93 3 3" xfId="16010"/>
    <cellStyle name="Vejica 93 4" xfId="9713"/>
    <cellStyle name="Vejica 93 4 2" xfId="13058"/>
    <cellStyle name="Vejica 93 4 2 2" xfId="18993"/>
    <cellStyle name="Vejica 93 4 3" xfId="16375"/>
    <cellStyle name="Vejica 93 5" xfId="12450"/>
    <cellStyle name="Vejica 93 5 2" xfId="18389"/>
    <cellStyle name="Vejica 93 6" xfId="18201"/>
    <cellStyle name="Vejica 94" xfId="8361"/>
    <cellStyle name="Vejica 94 2" xfId="9889"/>
    <cellStyle name="Vejica 94 2 2" xfId="13255"/>
    <cellStyle name="Vejica 94 2 2 2" xfId="19190"/>
    <cellStyle name="Vejica 94 2 3" xfId="16462"/>
    <cellStyle name="Vejica 94 3" xfId="8923"/>
    <cellStyle name="Vejica 94 3 2" xfId="13391"/>
    <cellStyle name="Vejica 94 3 2 2" xfId="19326"/>
    <cellStyle name="Vejica 94 3 3" xfId="16071"/>
    <cellStyle name="Vejica 94 4" xfId="9097"/>
    <cellStyle name="Vejica 94 4 2" xfId="13041"/>
    <cellStyle name="Vejica 94 4 2 2" xfId="18976"/>
    <cellStyle name="Vejica 94 4 3" xfId="16168"/>
    <cellStyle name="Vejica 94 5" xfId="12449"/>
    <cellStyle name="Vejica 94 5 2" xfId="18388"/>
    <cellStyle name="Vejica 94 6" xfId="15881"/>
    <cellStyle name="Vejica 95" xfId="12069"/>
    <cellStyle name="Vejica 95 2" xfId="12144"/>
    <cellStyle name="Vejica 95 2 2" xfId="13256"/>
    <cellStyle name="Vejica 95 2 2 2" xfId="19191"/>
    <cellStyle name="Vejica 95 2 3" xfId="18291"/>
    <cellStyle name="Vejica 95 3" xfId="12317"/>
    <cellStyle name="Vejica 95 3 2" xfId="13353"/>
    <cellStyle name="Vejica 95 3 2 2" xfId="19288"/>
    <cellStyle name="Vejica 95 3 3" xfId="18348"/>
    <cellStyle name="Vejica 95 4" xfId="11782"/>
    <cellStyle name="Vejica 95 4 2" xfId="12602"/>
    <cellStyle name="Vejica 95 4 2 2" xfId="18541"/>
    <cellStyle name="Vejica 95 4 3" xfId="18178"/>
    <cellStyle name="Vejica 95 5" xfId="12448"/>
    <cellStyle name="Vejica 95 5 2" xfId="18387"/>
    <cellStyle name="Vejica 95 6" xfId="18267"/>
    <cellStyle name="Vejica 96" xfId="11988"/>
    <cellStyle name="Vejica 96 2" xfId="12157"/>
    <cellStyle name="Vejica 96 2 2" xfId="13257"/>
    <cellStyle name="Vejica 96 2 2 2" xfId="19192"/>
    <cellStyle name="Vejica 96 2 3" xfId="18296"/>
    <cellStyle name="Vejica 96 3" xfId="9289"/>
    <cellStyle name="Vejica 96 3 2" xfId="12836"/>
    <cellStyle name="Vejica 96 3 2 2" xfId="18774"/>
    <cellStyle name="Vejica 96 3 3" xfId="16240"/>
    <cellStyle name="Vejica 96 4" xfId="9949"/>
    <cellStyle name="Vejica 96 4 2" xfId="13028"/>
    <cellStyle name="Vejica 96 4 2 2" xfId="18963"/>
    <cellStyle name="Vejica 96 4 3" xfId="16481"/>
    <cellStyle name="Vejica 96 5" xfId="12447"/>
    <cellStyle name="Vejica 96 5 2" xfId="18386"/>
    <cellStyle name="Vejica 96 6" xfId="18241"/>
    <cellStyle name="Vejica 97" xfId="8055"/>
    <cellStyle name="Vejica 97 2" xfId="12232"/>
    <cellStyle name="Vejica 97 2 2" xfId="13258"/>
    <cellStyle name="Vejica 97 2 2 2" xfId="19193"/>
    <cellStyle name="Vejica 97 2 3" xfId="18320"/>
    <cellStyle name="Vejica 97 3" xfId="9459"/>
    <cellStyle name="Vejica 97 3 2" xfId="13516"/>
    <cellStyle name="Vejica 97 3 2 2" xfId="19451"/>
    <cellStyle name="Vejica 97 3 3" xfId="16278"/>
    <cellStyle name="Vejica 97 4" xfId="8901"/>
    <cellStyle name="Vejica 97 4 2" xfId="13082"/>
    <cellStyle name="Vejica 97 4 2 2" xfId="19017"/>
    <cellStyle name="Vejica 97 4 3" xfId="16061"/>
    <cellStyle name="Vejica 97 5" xfId="12446"/>
    <cellStyle name="Vejica 97 5 2" xfId="18385"/>
    <cellStyle name="Vejica 97 6" xfId="15715"/>
    <cellStyle name="Vejica 98" xfId="9577"/>
    <cellStyle name="Vejica 98 2" xfId="12264"/>
    <cellStyle name="Vejica 98 2 2" xfId="13259"/>
    <cellStyle name="Vejica 98 2 2 2" xfId="19194"/>
    <cellStyle name="Vejica 98 2 3" xfId="18329"/>
    <cellStyle name="Vejica 98 3" xfId="8727"/>
    <cellStyle name="Vejica 98 3 2" xfId="13386"/>
    <cellStyle name="Vejica 98 3 2 2" xfId="19321"/>
    <cellStyle name="Vejica 98 3 3" xfId="16009"/>
    <cellStyle name="Vejica 98 4" xfId="8967"/>
    <cellStyle name="Vejica 98 4 2" xfId="13080"/>
    <cellStyle name="Vejica 98 4 2 2" xfId="19015"/>
    <cellStyle name="Vejica 98 4 3" xfId="16097"/>
    <cellStyle name="Vejica 98 5" xfId="12445"/>
    <cellStyle name="Vejica 98 5 2" xfId="18384"/>
    <cellStyle name="Vejica 98 6" xfId="16333"/>
    <cellStyle name="Vejica 99" xfId="7732"/>
    <cellStyle name="Vejica 99 2" xfId="8271"/>
    <cellStyle name="Vejica 99 2 2" xfId="13260"/>
    <cellStyle name="Vejica 99 2 2 2" xfId="19195"/>
    <cellStyle name="Vejica 99 2 3" xfId="15832"/>
    <cellStyle name="Vejica 99 3" xfId="9420"/>
    <cellStyle name="Vejica 99 3 2" xfId="13077"/>
    <cellStyle name="Vejica 99 3 2 2" xfId="19012"/>
    <cellStyle name="Vejica 99 3 3" xfId="16265"/>
    <cellStyle name="Vejica 99 4" xfId="12056"/>
    <cellStyle name="Vejica 99 4 2" xfId="13071"/>
    <cellStyle name="Vejica 99 4 2 2" xfId="19006"/>
    <cellStyle name="Vejica 99 4 3" xfId="18260"/>
    <cellStyle name="Vejica 99 5" xfId="12444"/>
    <cellStyle name="Vejica 99 5 2" xfId="18383"/>
    <cellStyle name="Vejica 99 6" xfId="15547"/>
    <cellStyle name="Vnos" xfId="7554" builtinId="20" customBuiltin="1"/>
    <cellStyle name="Vnos 2" xfId="780"/>
    <cellStyle name="Vnos 2 2" xfId="2482"/>
    <cellStyle name="Vnos 2 2 2" xfId="5181"/>
    <cellStyle name="Vnos 2 3" xfId="2483"/>
    <cellStyle name="Vnos 2 3 2" xfId="5182"/>
    <cellStyle name="Vnos 2 4" xfId="5180"/>
    <cellStyle name="Vnos 2 5" xfId="9402"/>
    <cellStyle name="Vnos 3" xfId="781"/>
    <cellStyle name="Vnos 3 2" xfId="2484"/>
    <cellStyle name="Vnos 3 2 2" xfId="5184"/>
    <cellStyle name="Vnos 3 3" xfId="2485"/>
    <cellStyle name="Vnos 3 3 2" xfId="5185"/>
    <cellStyle name="Vnos 3 4" xfId="5186"/>
    <cellStyle name="Vnos 3 4 2" xfId="5342"/>
    <cellStyle name="Vnos 3 5" xfId="5183"/>
    <cellStyle name="Vnos 3 6" xfId="5228"/>
    <cellStyle name="Vsota" xfId="7561" builtinId="25" customBuiltin="1"/>
    <cellStyle name="Vsota 2" xfId="782"/>
    <cellStyle name="Vsota 2 2" xfId="2486"/>
    <cellStyle name="Vsota 2 2 2" xfId="5188"/>
    <cellStyle name="Vsota 2 3" xfId="5187"/>
    <cellStyle name="Vsota 2 4" xfId="12000"/>
    <cellStyle name="Warning Text 1" xfId="2487"/>
    <cellStyle name="Warning Text 1 2" xfId="2488"/>
    <cellStyle name="Warning Text 1 2 2" xfId="5190"/>
    <cellStyle name="Warning Text 1 3" xfId="5189"/>
    <cellStyle name="Warning Text 2" xfId="2489"/>
    <cellStyle name="Warning Text 2 2" xfId="2490"/>
    <cellStyle name="Warning Text 2 2 2" xfId="5192"/>
    <cellStyle name="Warning Text 2 3" xfId="5191"/>
    <cellStyle name="Warning Text 3" xfId="2491"/>
    <cellStyle name="Warning Text 3 2" xfId="2492"/>
    <cellStyle name="Warning Text 3 2 2" xfId="5194"/>
    <cellStyle name="Warning Text 3 3" xfId="5193"/>
    <cellStyle name="Warning Text 4" xfId="2493"/>
    <cellStyle name="Warning Text 4 2" xfId="2494"/>
    <cellStyle name="Warning Text 4 2 2" xfId="5196"/>
    <cellStyle name="Warning Text 4 3" xfId="5195"/>
    <cellStyle name="Warning Text 5" xfId="2495"/>
    <cellStyle name="Warning Text 5 2" xfId="2496"/>
    <cellStyle name="Warning Text 5 2 2" xfId="5198"/>
    <cellStyle name="Warning Text 5 3" xfId="5197"/>
    <cellStyle name="Warning Text 6" xfId="2497"/>
    <cellStyle name="Warning Text 6 2" xfId="2498"/>
    <cellStyle name="Warning Text 6 2 2" xfId="5200"/>
    <cellStyle name="Warning Text 6 3" xfId="519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zoomScaleNormal="90" zoomScaleSheetLayoutView="100" zoomScalePageLayoutView="90" workbookViewId="0">
      <selection sqref="A1:XFD1048576"/>
    </sheetView>
  </sheetViews>
  <sheetFormatPr defaultRowHeight="14.25"/>
  <cols>
    <col min="1" max="2" width="9.140625" style="199" collapsed="1"/>
    <col min="3" max="3" width="55.7109375" style="199" customWidth="1" collapsed="1"/>
    <col min="4" max="4" width="9.140625" style="199" collapsed="1"/>
    <col min="5" max="5" width="9.140625" style="199" customWidth="1" collapsed="1"/>
    <col min="6" max="16384" width="9.140625" style="199" collapsed="1"/>
  </cols>
  <sheetData>
    <row r="1" spans="1:4">
      <c r="C1" s="200"/>
    </row>
    <row r="2" spans="1:4" ht="18">
      <c r="A2" s="400"/>
      <c r="B2" s="400"/>
      <c r="C2" s="401" t="s">
        <v>543</v>
      </c>
      <c r="D2" s="400"/>
    </row>
    <row r="3" spans="1:4" ht="15.75">
      <c r="A3" s="400"/>
      <c r="B3" s="400"/>
      <c r="C3" s="402"/>
      <c r="D3" s="400"/>
    </row>
    <row r="4" spans="1:4">
      <c r="A4" s="400"/>
      <c r="B4" s="400"/>
      <c r="C4" s="400"/>
      <c r="D4" s="400"/>
    </row>
    <row r="5" spans="1:4" ht="36">
      <c r="A5" s="403"/>
      <c r="B5" s="404" t="s">
        <v>94</v>
      </c>
      <c r="C5" s="235" t="s">
        <v>152</v>
      </c>
      <c r="D5" s="400"/>
    </row>
    <row r="6" spans="1:4">
      <c r="A6" s="400"/>
      <c r="B6" s="400"/>
      <c r="C6" s="405"/>
      <c r="D6" s="400"/>
    </row>
    <row r="7" spans="1:4">
      <c r="A7" s="400"/>
      <c r="B7" s="404" t="s">
        <v>95</v>
      </c>
      <c r="C7" s="235" t="s">
        <v>544</v>
      </c>
      <c r="D7" s="400"/>
    </row>
    <row r="8" spans="1:4">
      <c r="A8" s="406"/>
      <c r="B8" s="400"/>
      <c r="C8" s="400"/>
      <c r="D8" s="400"/>
    </row>
    <row r="9" spans="1:4">
      <c r="A9" s="400"/>
      <c r="B9" s="404" t="s">
        <v>96</v>
      </c>
      <c r="C9" s="235" t="s">
        <v>153</v>
      </c>
      <c r="D9" s="400"/>
    </row>
    <row r="10" spans="1:4">
      <c r="A10" s="406"/>
      <c r="B10" s="400"/>
      <c r="C10" s="400"/>
      <c r="D10" s="400"/>
    </row>
    <row r="11" spans="1:4">
      <c r="A11" s="400"/>
      <c r="B11" s="404" t="s">
        <v>97</v>
      </c>
      <c r="C11" s="407" t="s">
        <v>545</v>
      </c>
      <c r="D11" s="400"/>
    </row>
    <row r="12" spans="1:4">
      <c r="A12" s="400"/>
      <c r="B12" s="404"/>
      <c r="C12" s="233" t="s">
        <v>329</v>
      </c>
      <c r="D12" s="400"/>
    </row>
    <row r="13" spans="1:4">
      <c r="A13" s="403"/>
      <c r="B13" s="400"/>
      <c r="C13" s="400"/>
      <c r="D13" s="400"/>
    </row>
    <row r="14" spans="1:4">
      <c r="A14" s="400"/>
      <c r="B14" s="404" t="s">
        <v>98</v>
      </c>
      <c r="C14" s="234" t="s">
        <v>546</v>
      </c>
      <c r="D14" s="400"/>
    </row>
    <row r="15" spans="1:4">
      <c r="A15" s="400"/>
      <c r="B15" s="404"/>
      <c r="C15" s="235" t="s">
        <v>547</v>
      </c>
      <c r="D15" s="400"/>
    </row>
    <row r="16" spans="1:4" ht="15">
      <c r="A16" s="400"/>
      <c r="B16" s="404"/>
      <c r="C16" s="408"/>
      <c r="D16" s="400"/>
    </row>
    <row r="17" spans="1:4">
      <c r="A17" s="400"/>
      <c r="B17" s="404" t="s">
        <v>99</v>
      </c>
      <c r="C17" s="235" t="s">
        <v>548</v>
      </c>
      <c r="D17" s="400"/>
    </row>
    <row r="18" spans="1:4">
      <c r="A18" s="409"/>
      <c r="B18" s="400"/>
      <c r="C18" s="400"/>
      <c r="D18" s="400"/>
    </row>
    <row r="19" spans="1:4">
      <c r="A19" s="409"/>
      <c r="B19" s="404" t="s">
        <v>100</v>
      </c>
      <c r="C19" s="235" t="s">
        <v>549</v>
      </c>
      <c r="D19" s="400"/>
    </row>
    <row r="20" spans="1:4">
      <c r="A20" s="409"/>
      <c r="B20" s="404"/>
      <c r="C20" s="235" t="s">
        <v>550</v>
      </c>
      <c r="D20" s="400"/>
    </row>
    <row r="21" spans="1:4">
      <c r="A21" s="409"/>
      <c r="B21" s="404"/>
      <c r="C21" s="235" t="s">
        <v>551</v>
      </c>
      <c r="D21" s="400"/>
    </row>
    <row r="22" spans="1:4">
      <c r="A22" s="409"/>
      <c r="B22" s="404"/>
      <c r="C22" s="235"/>
      <c r="D22" s="400"/>
    </row>
    <row r="23" spans="1:4">
      <c r="A23" s="409"/>
      <c r="B23" s="404"/>
      <c r="C23" s="235" t="s">
        <v>552</v>
      </c>
      <c r="D23" s="400"/>
    </row>
    <row r="24" spans="1:4">
      <c r="A24" s="409"/>
      <c r="B24" s="404"/>
      <c r="C24" s="235" t="s">
        <v>553</v>
      </c>
      <c r="D24" s="400"/>
    </row>
    <row r="25" spans="1:4">
      <c r="A25" s="409"/>
      <c r="B25" s="404"/>
      <c r="C25" s="235" t="s">
        <v>554</v>
      </c>
      <c r="D25" s="400"/>
    </row>
    <row r="26" spans="1:4">
      <c r="A26" s="400"/>
      <c r="B26" s="404"/>
      <c r="C26" s="410"/>
      <c r="D26" s="400"/>
    </row>
    <row r="27" spans="1:4" ht="24">
      <c r="A27" s="400"/>
      <c r="B27" s="404" t="s">
        <v>101</v>
      </c>
      <c r="C27" s="235" t="s">
        <v>154</v>
      </c>
      <c r="D27" s="400"/>
    </row>
    <row r="28" spans="1:4">
      <c r="A28" s="400"/>
      <c r="B28" s="400"/>
      <c r="C28" s="405"/>
      <c r="D28" s="400"/>
    </row>
    <row r="29" spans="1:4" ht="48">
      <c r="A29" s="400"/>
      <c r="B29" s="404" t="s">
        <v>102</v>
      </c>
      <c r="C29" s="235" t="s">
        <v>155</v>
      </c>
      <c r="D29" s="400"/>
    </row>
    <row r="30" spans="1:4" ht="15">
      <c r="A30" s="400"/>
      <c r="B30" s="400"/>
      <c r="C30" s="411"/>
      <c r="D30" s="412"/>
    </row>
    <row r="31" spans="1:4" ht="15">
      <c r="A31" s="400"/>
      <c r="B31" s="413"/>
      <c r="C31" s="411"/>
      <c r="D31" s="412"/>
    </row>
    <row r="32" spans="1:4">
      <c r="A32" s="400"/>
      <c r="B32" s="400"/>
      <c r="C32" s="414"/>
      <c r="D32" s="412"/>
    </row>
    <row r="33" spans="1:4">
      <c r="A33" s="400"/>
      <c r="B33" s="404"/>
      <c r="C33" s="412"/>
      <c r="D33" s="415" t="s">
        <v>103</v>
      </c>
    </row>
    <row r="34" spans="1:4">
      <c r="A34" s="400"/>
      <c r="B34" s="413"/>
      <c r="C34" s="410"/>
      <c r="D34" s="416"/>
    </row>
    <row r="35" spans="1:4">
      <c r="A35" s="400"/>
      <c r="B35" s="404" t="s">
        <v>104</v>
      </c>
      <c r="C35" s="417" t="s">
        <v>158</v>
      </c>
      <c r="D35" s="416"/>
    </row>
    <row r="36" spans="1:4">
      <c r="A36" s="400"/>
      <c r="B36" s="413"/>
      <c r="C36" s="418"/>
      <c r="D36" s="419"/>
    </row>
    <row r="37" spans="1:4">
      <c r="A37" s="400"/>
      <c r="B37" s="413"/>
      <c r="C37" s="418"/>
      <c r="D37" s="419"/>
    </row>
    <row r="38" spans="1:4" ht="58.5" customHeight="1">
      <c r="A38" s="400"/>
      <c r="B38" s="420"/>
      <c r="C38" s="418"/>
      <c r="D38" s="419"/>
    </row>
    <row r="39" spans="1:4">
      <c r="A39" s="400"/>
      <c r="B39" s="413"/>
      <c r="C39" s="412"/>
      <c r="D39" s="421" t="s">
        <v>200</v>
      </c>
    </row>
    <row r="40" spans="1:4">
      <c r="A40" s="400"/>
      <c r="B40" s="404" t="s">
        <v>105</v>
      </c>
      <c r="C40" s="417" t="s">
        <v>156</v>
      </c>
      <c r="D40" s="416"/>
    </row>
    <row r="41" spans="1:4">
      <c r="A41" s="400"/>
      <c r="B41" s="404" t="s">
        <v>106</v>
      </c>
      <c r="C41" s="417" t="s">
        <v>157</v>
      </c>
      <c r="D41" s="400"/>
    </row>
    <row r="42" spans="1:4">
      <c r="A42" s="400"/>
      <c r="B42" s="404" t="s">
        <v>107</v>
      </c>
      <c r="C42" s="235" t="s">
        <v>548</v>
      </c>
      <c r="D42" s="400"/>
    </row>
  </sheetData>
  <sheetProtection algorithmName="SHA-512" hashValue="LAiFnGBo02FNUogC0kMKOHqBUj9Xu4Dk2Wok+L9MUxOMHoIZVOPaOmvBCpt/CM3Y5Gd5VtsUQFd0v4kMLROXRA==" saltValue="Cz76HDXwgLxfbou1EifGXg==" spinCount="100000" sheet="1" objects="1" scenarios="1"/>
  <pageMargins left="0.70866141732283472" right="0.70866141732283472" top="0.9448818897637796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R854"/>
  <sheetViews>
    <sheetView zoomScaleNormal="100" zoomScaleSheetLayoutView="100" workbookViewId="0">
      <selection sqref="A1:XFD1048576"/>
    </sheetView>
  </sheetViews>
  <sheetFormatPr defaultRowHeight="12.75"/>
  <cols>
    <col min="1" max="1" width="5.7109375" style="119" customWidth="1" collapsed="1"/>
    <col min="2" max="2" width="5.7109375" style="52" customWidth="1" collapsed="1"/>
    <col min="3" max="3" width="80.5703125" style="27" customWidth="1" collapsed="1"/>
    <col min="4" max="4" width="6.7109375" style="107" customWidth="1" collapsed="1"/>
    <col min="5" max="5" width="9.7109375" style="38" customWidth="1" collapsed="1"/>
    <col min="6" max="7" width="12.7109375" style="38" customWidth="1" collapsed="1"/>
    <col min="8" max="16384" width="9.140625" style="14" collapsed="1"/>
  </cols>
  <sheetData>
    <row r="2" spans="1:7">
      <c r="B2" s="245"/>
      <c r="C2" s="7" t="s">
        <v>108</v>
      </c>
      <c r="D2" s="220"/>
      <c r="E2" s="6"/>
      <c r="F2" s="28"/>
      <c r="G2" s="28"/>
    </row>
    <row r="3" spans="1:7" s="241" customFormat="1">
      <c r="A3" s="119"/>
      <c r="B3" s="245"/>
      <c r="C3" s="223" t="s">
        <v>109</v>
      </c>
      <c r="D3" s="220"/>
      <c r="E3" s="28"/>
      <c r="F3" s="28"/>
      <c r="G3" s="28"/>
    </row>
    <row r="4" spans="1:7" s="241" customFormat="1">
      <c r="A4" s="119"/>
      <c r="B4" s="245"/>
      <c r="C4" s="223" t="s">
        <v>110</v>
      </c>
      <c r="D4" s="220"/>
      <c r="E4" s="28"/>
      <c r="F4" s="28"/>
      <c r="G4" s="28"/>
    </row>
    <row r="5" spans="1:7" s="241" customFormat="1">
      <c r="A5" s="119"/>
      <c r="B5" s="245"/>
      <c r="C5" s="223" t="s">
        <v>111</v>
      </c>
      <c r="D5" s="220"/>
      <c r="E5" s="28"/>
      <c r="F5" s="28"/>
      <c r="G5" s="28"/>
    </row>
    <row r="6" spans="1:7" s="241" customFormat="1">
      <c r="A6" s="119"/>
      <c r="B6" s="245"/>
      <c r="C6" s="223" t="s">
        <v>112</v>
      </c>
      <c r="D6" s="220"/>
      <c r="E6" s="28"/>
      <c r="F6" s="28"/>
      <c r="G6" s="28"/>
    </row>
    <row r="7" spans="1:7" s="241" customFormat="1">
      <c r="A7" s="119"/>
      <c r="B7" s="245"/>
      <c r="C7" s="223" t="s">
        <v>113</v>
      </c>
      <c r="D7" s="220"/>
      <c r="E7" s="28"/>
      <c r="F7" s="28"/>
      <c r="G7" s="28"/>
    </row>
    <row r="8" spans="1:7" s="241" customFormat="1">
      <c r="A8" s="119"/>
      <c r="B8" s="245"/>
      <c r="C8" s="223" t="s">
        <v>114</v>
      </c>
      <c r="D8" s="220"/>
      <c r="E8" s="28"/>
      <c r="F8" s="28"/>
      <c r="G8" s="28"/>
    </row>
    <row r="9" spans="1:7" s="241" customFormat="1">
      <c r="A9" s="119"/>
      <c r="B9" s="17"/>
      <c r="C9" s="223" t="s">
        <v>115</v>
      </c>
      <c r="D9" s="220"/>
      <c r="E9" s="28"/>
      <c r="F9" s="28"/>
      <c r="G9" s="28"/>
    </row>
    <row r="10" spans="1:7" s="241" customFormat="1">
      <c r="A10" s="119"/>
      <c r="B10" s="17"/>
      <c r="C10" s="223" t="s">
        <v>116</v>
      </c>
      <c r="D10" s="220"/>
      <c r="E10" s="28"/>
      <c r="F10" s="28"/>
      <c r="G10" s="28"/>
    </row>
    <row r="11" spans="1:7" s="241" customFormat="1">
      <c r="A11" s="119"/>
      <c r="B11" s="245"/>
      <c r="C11" s="223" t="s">
        <v>117</v>
      </c>
      <c r="D11" s="220"/>
      <c r="E11" s="28"/>
      <c r="F11" s="28"/>
      <c r="G11" s="28"/>
    </row>
    <row r="12" spans="1:7" s="241" customFormat="1">
      <c r="A12" s="119"/>
      <c r="B12" s="245"/>
      <c r="C12" s="223" t="s">
        <v>118</v>
      </c>
      <c r="D12" s="220"/>
      <c r="E12" s="28"/>
      <c r="F12" s="28"/>
      <c r="G12" s="28"/>
    </row>
    <row r="13" spans="1:7" s="241" customFormat="1">
      <c r="A13" s="119"/>
      <c r="B13" s="245"/>
      <c r="C13" s="223" t="s">
        <v>119</v>
      </c>
      <c r="D13" s="220"/>
      <c r="E13" s="28"/>
      <c r="F13" s="28"/>
      <c r="G13" s="28"/>
    </row>
    <row r="14" spans="1:7" s="241" customFormat="1">
      <c r="A14" s="119"/>
      <c r="B14" s="245"/>
      <c r="C14" s="223" t="s">
        <v>120</v>
      </c>
      <c r="D14" s="220"/>
      <c r="E14" s="28"/>
      <c r="F14" s="28"/>
      <c r="G14" s="28"/>
    </row>
    <row r="15" spans="1:7" s="241" customFormat="1">
      <c r="A15" s="119"/>
      <c r="B15" s="245"/>
      <c r="C15" s="223" t="s">
        <v>121</v>
      </c>
      <c r="D15" s="220"/>
      <c r="E15" s="28"/>
      <c r="F15" s="28"/>
      <c r="G15" s="28"/>
    </row>
    <row r="16" spans="1:7" s="241" customFormat="1">
      <c r="A16" s="119"/>
      <c r="B16" s="245"/>
      <c r="C16" s="123" t="s">
        <v>122</v>
      </c>
      <c r="D16" s="220"/>
      <c r="E16" s="28"/>
      <c r="F16" s="28"/>
      <c r="G16" s="28"/>
    </row>
    <row r="17" spans="1:96" s="241" customFormat="1">
      <c r="A17" s="119"/>
      <c r="B17" s="245"/>
      <c r="C17" s="223"/>
      <c r="D17" s="220"/>
      <c r="E17" s="6"/>
      <c r="F17" s="28"/>
      <c r="G17" s="28"/>
    </row>
    <row r="18" spans="1:96" s="241" customFormat="1">
      <c r="A18" s="119"/>
      <c r="B18" s="238"/>
      <c r="C18" s="123"/>
      <c r="D18" s="124"/>
      <c r="E18" s="125"/>
      <c r="F18" s="121"/>
      <c r="G18" s="121"/>
    </row>
    <row r="19" spans="1:96" s="241" customFormat="1">
      <c r="A19" s="119"/>
      <c r="B19" s="238"/>
      <c r="C19" s="7" t="s">
        <v>10</v>
      </c>
      <c r="D19" s="124"/>
      <c r="E19" s="125"/>
      <c r="F19" s="121"/>
      <c r="G19" s="121"/>
    </row>
    <row r="20" spans="1:96" s="115" customFormat="1">
      <c r="A20" s="29"/>
      <c r="B20" s="118"/>
      <c r="C20" s="7" t="s">
        <v>123</v>
      </c>
      <c r="D20" s="126"/>
      <c r="E20" s="30"/>
      <c r="F20" s="30"/>
      <c r="G20" s="30"/>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c r="BA20" s="107"/>
      <c r="BB20" s="107"/>
      <c r="BC20" s="107"/>
      <c r="BD20" s="107"/>
      <c r="BE20" s="107"/>
      <c r="BF20" s="107"/>
      <c r="BG20" s="107"/>
      <c r="BH20" s="107"/>
      <c r="BI20" s="107"/>
      <c r="BJ20" s="107"/>
      <c r="BK20" s="107"/>
      <c r="BL20" s="107"/>
      <c r="BM20" s="107"/>
      <c r="BN20" s="107"/>
      <c r="BO20" s="107"/>
      <c r="BP20" s="107"/>
      <c r="BQ20" s="107"/>
      <c r="BR20" s="107"/>
      <c r="BS20" s="107"/>
      <c r="BT20" s="107"/>
      <c r="BU20" s="107"/>
      <c r="BV20" s="107"/>
      <c r="BW20" s="107"/>
      <c r="BX20" s="107"/>
      <c r="BY20" s="107"/>
      <c r="BZ20" s="107"/>
      <c r="CA20" s="107"/>
      <c r="CB20" s="107"/>
      <c r="CC20" s="107"/>
      <c r="CD20" s="107"/>
      <c r="CE20" s="107"/>
      <c r="CF20" s="107"/>
      <c r="CG20" s="107"/>
      <c r="CH20" s="107"/>
      <c r="CI20" s="107"/>
      <c r="CJ20" s="107"/>
      <c r="CK20" s="107"/>
      <c r="CL20" s="107"/>
      <c r="CM20" s="107"/>
      <c r="CN20" s="107"/>
      <c r="CO20" s="107"/>
      <c r="CP20" s="107"/>
      <c r="CQ20" s="107"/>
      <c r="CR20" s="107"/>
    </row>
    <row r="21" spans="1:96" s="115" customFormat="1">
      <c r="A21" s="29"/>
      <c r="B21" s="222" t="s">
        <v>124</v>
      </c>
      <c r="C21" s="223" t="s">
        <v>125</v>
      </c>
      <c r="D21" s="126"/>
      <c r="E21" s="30"/>
      <c r="F21" s="30"/>
      <c r="G21" s="30"/>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7"/>
      <c r="BI21" s="107"/>
      <c r="BJ21" s="107"/>
      <c r="BK21" s="107"/>
      <c r="BL21" s="107"/>
      <c r="BM21" s="107"/>
      <c r="BN21" s="107"/>
      <c r="BO21" s="107"/>
      <c r="BP21" s="107"/>
      <c r="BQ21" s="107"/>
      <c r="BR21" s="107"/>
      <c r="BS21" s="107"/>
      <c r="BT21" s="107"/>
      <c r="BU21" s="107"/>
      <c r="BV21" s="107"/>
      <c r="BW21" s="107"/>
      <c r="BX21" s="107"/>
      <c r="BY21" s="107"/>
      <c r="BZ21" s="107"/>
      <c r="CA21" s="107"/>
      <c r="CB21" s="107"/>
      <c r="CC21" s="107"/>
      <c r="CD21" s="107"/>
      <c r="CE21" s="107"/>
      <c r="CF21" s="107"/>
      <c r="CG21" s="107"/>
      <c r="CH21" s="107"/>
      <c r="CI21" s="107"/>
      <c r="CJ21" s="107"/>
      <c r="CK21" s="107"/>
      <c r="CL21" s="107"/>
      <c r="CM21" s="107"/>
      <c r="CN21" s="107"/>
      <c r="CO21" s="107"/>
      <c r="CP21" s="107"/>
      <c r="CQ21" s="107"/>
      <c r="CR21" s="107"/>
    </row>
    <row r="22" spans="1:96" s="115" customFormat="1">
      <c r="A22" s="108"/>
      <c r="B22" s="222" t="s">
        <v>124</v>
      </c>
      <c r="C22" s="223" t="s">
        <v>126</v>
      </c>
      <c r="D22" s="16"/>
      <c r="E22" s="109"/>
      <c r="F22" s="109"/>
      <c r="G22" s="109"/>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7"/>
      <c r="BA22" s="107"/>
      <c r="BB22" s="107"/>
      <c r="BC22" s="107"/>
      <c r="BD22" s="107"/>
      <c r="BE22" s="107"/>
      <c r="BF22" s="107"/>
      <c r="BG22" s="107"/>
      <c r="BH22" s="107"/>
      <c r="BI22" s="107"/>
      <c r="BJ22" s="107"/>
      <c r="BK22" s="107"/>
      <c r="BL22" s="107"/>
      <c r="BM22" s="107"/>
      <c r="BN22" s="107"/>
      <c r="BO22" s="107"/>
      <c r="BP22" s="107"/>
      <c r="BQ22" s="107"/>
      <c r="BR22" s="107"/>
      <c r="BS22" s="107"/>
      <c r="BT22" s="107"/>
      <c r="BU22" s="107"/>
      <c r="BV22" s="107"/>
      <c r="BW22" s="107"/>
      <c r="BX22" s="107"/>
      <c r="BY22" s="107"/>
      <c r="BZ22" s="107"/>
      <c r="CA22" s="107"/>
      <c r="CB22" s="107"/>
      <c r="CC22" s="107"/>
      <c r="CD22" s="107"/>
      <c r="CE22" s="107"/>
      <c r="CF22" s="107"/>
      <c r="CG22" s="107"/>
      <c r="CH22" s="107"/>
      <c r="CI22" s="107"/>
      <c r="CJ22" s="107"/>
      <c r="CK22" s="107"/>
      <c r="CL22" s="107"/>
      <c r="CM22" s="107"/>
      <c r="CN22" s="107"/>
      <c r="CO22" s="107"/>
      <c r="CP22" s="107"/>
      <c r="CQ22" s="107"/>
      <c r="CR22" s="107"/>
    </row>
    <row r="23" spans="1:96" s="115" customFormat="1">
      <c r="A23" s="108"/>
      <c r="B23" s="222" t="s">
        <v>124</v>
      </c>
      <c r="C23" s="223" t="s">
        <v>127</v>
      </c>
      <c r="D23" s="16"/>
      <c r="E23" s="109"/>
      <c r="F23" s="109"/>
      <c r="G23" s="109"/>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7"/>
      <c r="AZ23" s="107"/>
      <c r="BA23" s="107"/>
      <c r="BB23" s="107"/>
      <c r="BC23" s="107"/>
      <c r="BD23" s="107"/>
      <c r="BE23" s="107"/>
      <c r="BF23" s="107"/>
      <c r="BG23" s="107"/>
      <c r="BH23" s="107"/>
      <c r="BI23" s="107"/>
      <c r="BJ23" s="107"/>
      <c r="BK23" s="107"/>
      <c r="BL23" s="107"/>
      <c r="BM23" s="107"/>
      <c r="BN23" s="107"/>
      <c r="BO23" s="107"/>
      <c r="BP23" s="107"/>
      <c r="BQ23" s="107"/>
      <c r="BR23" s="107"/>
      <c r="BS23" s="107"/>
      <c r="BT23" s="107"/>
      <c r="BU23" s="107"/>
      <c r="BV23" s="107"/>
      <c r="BW23" s="107"/>
      <c r="BX23" s="107"/>
      <c r="BY23" s="107"/>
      <c r="BZ23" s="107"/>
      <c r="CA23" s="107"/>
      <c r="CB23" s="107"/>
      <c r="CC23" s="107"/>
      <c r="CD23" s="107"/>
      <c r="CE23" s="107"/>
      <c r="CF23" s="107"/>
      <c r="CG23" s="107"/>
      <c r="CH23" s="107"/>
      <c r="CI23" s="107"/>
      <c r="CJ23" s="107"/>
      <c r="CK23" s="107"/>
      <c r="CL23" s="107"/>
      <c r="CM23" s="107"/>
      <c r="CN23" s="107"/>
      <c r="CO23" s="107"/>
      <c r="CP23" s="107"/>
      <c r="CQ23" s="107"/>
      <c r="CR23" s="107"/>
    </row>
    <row r="24" spans="1:96" s="115" customFormat="1">
      <c r="A24" s="108"/>
      <c r="B24" s="222" t="s">
        <v>124</v>
      </c>
      <c r="C24" s="223" t="s">
        <v>128</v>
      </c>
      <c r="D24" s="16"/>
      <c r="E24" s="109"/>
      <c r="F24" s="109"/>
      <c r="G24" s="109"/>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7"/>
      <c r="AZ24" s="107"/>
      <c r="BA24" s="107"/>
      <c r="BB24" s="107"/>
      <c r="BC24" s="107"/>
      <c r="BD24" s="107"/>
      <c r="BE24" s="107"/>
      <c r="BF24" s="107"/>
      <c r="BG24" s="107"/>
      <c r="BH24" s="107"/>
      <c r="BI24" s="107"/>
      <c r="BJ24" s="107"/>
      <c r="BK24" s="107"/>
      <c r="BL24" s="107"/>
      <c r="BM24" s="107"/>
      <c r="BN24" s="107"/>
      <c r="BO24" s="107"/>
      <c r="BP24" s="107"/>
      <c r="BQ24" s="107"/>
      <c r="BR24" s="107"/>
      <c r="BS24" s="107"/>
      <c r="BT24" s="107"/>
      <c r="BU24" s="107"/>
      <c r="BV24" s="107"/>
      <c r="BW24" s="107"/>
      <c r="BX24" s="107"/>
      <c r="BY24" s="107"/>
      <c r="BZ24" s="107"/>
      <c r="CA24" s="107"/>
      <c r="CB24" s="107"/>
      <c r="CC24" s="107"/>
      <c r="CD24" s="107"/>
      <c r="CE24" s="107"/>
      <c r="CF24" s="107"/>
      <c r="CG24" s="107"/>
      <c r="CH24" s="107"/>
      <c r="CI24" s="107"/>
      <c r="CJ24" s="107"/>
      <c r="CK24" s="107"/>
      <c r="CL24" s="107"/>
      <c r="CM24" s="107"/>
      <c r="CN24" s="107"/>
      <c r="CO24" s="107"/>
      <c r="CP24" s="107"/>
      <c r="CQ24" s="107"/>
      <c r="CR24" s="107"/>
    </row>
    <row r="25" spans="1:96" s="115" customFormat="1">
      <c r="A25" s="108"/>
      <c r="B25" s="222" t="s">
        <v>124</v>
      </c>
      <c r="C25" s="223" t="s">
        <v>129</v>
      </c>
      <c r="D25" s="16"/>
      <c r="E25" s="109"/>
      <c r="F25" s="109"/>
      <c r="G25" s="109"/>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BD25" s="107"/>
      <c r="BE25" s="107"/>
      <c r="BF25" s="107"/>
      <c r="BG25" s="107"/>
      <c r="BH25" s="107"/>
      <c r="BI25" s="107"/>
      <c r="BJ25" s="107"/>
      <c r="BK25" s="107"/>
      <c r="BL25" s="107"/>
      <c r="BM25" s="107"/>
      <c r="BN25" s="107"/>
      <c r="BO25" s="107"/>
      <c r="BP25" s="107"/>
      <c r="BQ25" s="107"/>
      <c r="BR25" s="107"/>
      <c r="BS25" s="107"/>
      <c r="BT25" s="107"/>
      <c r="BU25" s="107"/>
      <c r="BV25" s="107"/>
      <c r="BW25" s="107"/>
      <c r="BX25" s="107"/>
      <c r="BY25" s="107"/>
      <c r="BZ25" s="107"/>
      <c r="CA25" s="107"/>
      <c r="CB25" s="107"/>
      <c r="CC25" s="107"/>
      <c r="CD25" s="107"/>
      <c r="CE25" s="107"/>
      <c r="CF25" s="107"/>
      <c r="CG25" s="107"/>
      <c r="CH25" s="107"/>
      <c r="CI25" s="107"/>
      <c r="CJ25" s="107"/>
      <c r="CK25" s="107"/>
      <c r="CL25" s="107"/>
      <c r="CM25" s="107"/>
      <c r="CN25" s="107"/>
      <c r="CO25" s="107"/>
      <c r="CP25" s="107"/>
      <c r="CQ25" s="107"/>
      <c r="CR25" s="107"/>
    </row>
    <row r="26" spans="1:96" s="115" customFormat="1">
      <c r="A26" s="108"/>
      <c r="B26" s="222" t="s">
        <v>124</v>
      </c>
      <c r="C26" s="223" t="s">
        <v>130</v>
      </c>
      <c r="D26" s="16"/>
      <c r="E26" s="109"/>
      <c r="F26" s="109"/>
      <c r="G26" s="109"/>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107"/>
      <c r="BE26" s="107"/>
      <c r="BF26" s="107"/>
      <c r="BG26" s="107"/>
      <c r="BH26" s="107"/>
      <c r="BI26" s="107"/>
      <c r="BJ26" s="107"/>
      <c r="BK26" s="107"/>
      <c r="BL26" s="107"/>
      <c r="BM26" s="107"/>
      <c r="BN26" s="107"/>
      <c r="BO26" s="107"/>
      <c r="BP26" s="107"/>
      <c r="BQ26" s="107"/>
      <c r="BR26" s="107"/>
      <c r="BS26" s="107"/>
      <c r="BT26" s="107"/>
      <c r="BU26" s="107"/>
      <c r="BV26" s="107"/>
      <c r="BW26" s="107"/>
      <c r="BX26" s="107"/>
      <c r="BY26" s="107"/>
      <c r="BZ26" s="107"/>
      <c r="CA26" s="107"/>
      <c r="CB26" s="107"/>
      <c r="CC26" s="107"/>
      <c r="CD26" s="107"/>
      <c r="CE26" s="107"/>
      <c r="CF26" s="107"/>
      <c r="CG26" s="107"/>
      <c r="CH26" s="107"/>
      <c r="CI26" s="107"/>
      <c r="CJ26" s="107"/>
      <c r="CK26" s="107"/>
      <c r="CL26" s="107"/>
      <c r="CM26" s="107"/>
      <c r="CN26" s="107"/>
      <c r="CO26" s="107"/>
      <c r="CP26" s="107"/>
      <c r="CQ26" s="107"/>
      <c r="CR26" s="107"/>
    </row>
    <row r="27" spans="1:96" s="115" customFormat="1">
      <c r="A27" s="108"/>
      <c r="B27" s="222" t="s">
        <v>124</v>
      </c>
      <c r="C27" s="223" t="s">
        <v>131</v>
      </c>
      <c r="D27" s="16"/>
      <c r="E27" s="109"/>
      <c r="F27" s="109"/>
      <c r="G27" s="109"/>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7"/>
      <c r="BC27" s="107"/>
      <c r="BD27" s="107"/>
      <c r="BE27" s="107"/>
      <c r="BF27" s="107"/>
      <c r="BG27" s="107"/>
      <c r="BH27" s="107"/>
      <c r="BI27" s="107"/>
      <c r="BJ27" s="107"/>
      <c r="BK27" s="107"/>
      <c r="BL27" s="107"/>
      <c r="BM27" s="107"/>
      <c r="BN27" s="107"/>
      <c r="BO27" s="107"/>
      <c r="BP27" s="107"/>
      <c r="BQ27" s="107"/>
      <c r="BR27" s="107"/>
      <c r="BS27" s="107"/>
      <c r="BT27" s="107"/>
      <c r="BU27" s="107"/>
      <c r="BV27" s="107"/>
      <c r="BW27" s="107"/>
      <c r="BX27" s="107"/>
      <c r="BY27" s="107"/>
      <c r="BZ27" s="107"/>
      <c r="CA27" s="107"/>
      <c r="CB27" s="107"/>
      <c r="CC27" s="107"/>
      <c r="CD27" s="107"/>
      <c r="CE27" s="107"/>
      <c r="CF27" s="107"/>
      <c r="CG27" s="107"/>
      <c r="CH27" s="107"/>
      <c r="CI27" s="107"/>
      <c r="CJ27" s="107"/>
      <c r="CK27" s="107"/>
      <c r="CL27" s="107"/>
      <c r="CM27" s="107"/>
      <c r="CN27" s="107"/>
      <c r="CO27" s="107"/>
      <c r="CP27" s="107"/>
      <c r="CQ27" s="107"/>
      <c r="CR27" s="107"/>
    </row>
    <row r="28" spans="1:96" s="115" customFormat="1" ht="25.5">
      <c r="A28" s="108"/>
      <c r="B28" s="222" t="s">
        <v>124</v>
      </c>
      <c r="C28" s="223" t="s">
        <v>132</v>
      </c>
      <c r="D28" s="16"/>
      <c r="E28" s="109"/>
      <c r="F28" s="109"/>
      <c r="G28" s="109"/>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107"/>
      <c r="BB28" s="107"/>
      <c r="BC28" s="107"/>
      <c r="BD28" s="107"/>
      <c r="BE28" s="107"/>
      <c r="BF28" s="107"/>
      <c r="BG28" s="107"/>
      <c r="BH28" s="107"/>
      <c r="BI28" s="107"/>
      <c r="BJ28" s="107"/>
      <c r="BK28" s="107"/>
      <c r="BL28" s="107"/>
      <c r="BM28" s="107"/>
      <c r="BN28" s="107"/>
      <c r="BO28" s="107"/>
      <c r="BP28" s="107"/>
      <c r="BQ28" s="107"/>
      <c r="BR28" s="107"/>
      <c r="BS28" s="107"/>
      <c r="BT28" s="107"/>
      <c r="BU28" s="107"/>
      <c r="BV28" s="107"/>
      <c r="BW28" s="107"/>
      <c r="BX28" s="107"/>
      <c r="BY28" s="107"/>
      <c r="BZ28" s="107"/>
      <c r="CA28" s="107"/>
      <c r="CB28" s="107"/>
      <c r="CC28" s="107"/>
      <c r="CD28" s="107"/>
      <c r="CE28" s="107"/>
      <c r="CF28" s="107"/>
      <c r="CG28" s="107"/>
      <c r="CH28" s="107"/>
      <c r="CI28" s="107"/>
      <c r="CJ28" s="107"/>
      <c r="CK28" s="107"/>
      <c r="CL28" s="107"/>
      <c r="CM28" s="107"/>
      <c r="CN28" s="107"/>
      <c r="CO28" s="107"/>
      <c r="CP28" s="107"/>
      <c r="CQ28" s="107"/>
      <c r="CR28" s="107"/>
    </row>
    <row r="29" spans="1:96" s="115" customFormat="1">
      <c r="A29" s="108"/>
      <c r="B29" s="222" t="s">
        <v>124</v>
      </c>
      <c r="C29" s="223" t="s">
        <v>133</v>
      </c>
      <c r="D29" s="16"/>
      <c r="E29" s="109"/>
      <c r="F29" s="109"/>
      <c r="G29" s="109"/>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107"/>
      <c r="CO29" s="107"/>
      <c r="CP29" s="107"/>
      <c r="CQ29" s="107"/>
      <c r="CR29" s="107"/>
    </row>
    <row r="30" spans="1:96" s="115" customFormat="1">
      <c r="A30" s="108"/>
      <c r="B30" s="222" t="s">
        <v>124</v>
      </c>
      <c r="C30" s="223" t="s">
        <v>134</v>
      </c>
      <c r="D30" s="16"/>
      <c r="E30" s="109"/>
      <c r="F30" s="109"/>
      <c r="G30" s="109"/>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7"/>
      <c r="AZ30" s="107"/>
      <c r="BA30" s="107"/>
      <c r="BB30" s="107"/>
      <c r="BC30" s="107"/>
      <c r="BD30" s="107"/>
      <c r="BE30" s="107"/>
      <c r="BF30" s="107"/>
      <c r="BG30" s="107"/>
      <c r="BH30" s="107"/>
      <c r="BI30" s="107"/>
      <c r="BJ30" s="107"/>
      <c r="BK30" s="107"/>
      <c r="BL30" s="107"/>
      <c r="BM30" s="107"/>
      <c r="BN30" s="107"/>
      <c r="BO30" s="107"/>
      <c r="BP30" s="107"/>
      <c r="BQ30" s="107"/>
      <c r="BR30" s="107"/>
      <c r="BS30" s="107"/>
      <c r="BT30" s="107"/>
      <c r="BU30" s="107"/>
      <c r="BV30" s="107"/>
      <c r="BW30" s="107"/>
      <c r="BX30" s="107"/>
      <c r="BY30" s="107"/>
      <c r="BZ30" s="107"/>
      <c r="CA30" s="107"/>
      <c r="CB30" s="107"/>
      <c r="CC30" s="107"/>
      <c r="CD30" s="107"/>
      <c r="CE30" s="107"/>
      <c r="CF30" s="107"/>
      <c r="CG30" s="107"/>
      <c r="CH30" s="107"/>
      <c r="CI30" s="107"/>
      <c r="CJ30" s="107"/>
      <c r="CK30" s="107"/>
      <c r="CL30" s="107"/>
      <c r="CM30" s="107"/>
      <c r="CN30" s="107"/>
      <c r="CO30" s="107"/>
      <c r="CP30" s="107"/>
      <c r="CQ30" s="107"/>
      <c r="CR30" s="107"/>
    </row>
    <row r="31" spans="1:96" s="241" customFormat="1">
      <c r="A31" s="108"/>
      <c r="B31" s="222" t="s">
        <v>124</v>
      </c>
      <c r="C31" s="223" t="s">
        <v>135</v>
      </c>
      <c r="D31" s="16"/>
      <c r="E31" s="109"/>
      <c r="F31" s="109"/>
      <c r="G31" s="109"/>
    </row>
    <row r="32" spans="1:96" s="241" customFormat="1">
      <c r="A32" s="119"/>
      <c r="B32" s="222" t="s">
        <v>124</v>
      </c>
      <c r="C32" s="223" t="s">
        <v>136</v>
      </c>
      <c r="D32" s="124"/>
      <c r="E32" s="125"/>
      <c r="F32" s="121"/>
      <c r="G32" s="121"/>
    </row>
    <row r="33" spans="1:96" s="241" customFormat="1">
      <c r="A33" s="119"/>
      <c r="B33" s="222" t="s">
        <v>124</v>
      </c>
      <c r="C33" s="223" t="s">
        <v>137</v>
      </c>
      <c r="D33" s="124"/>
      <c r="E33" s="125"/>
      <c r="F33" s="121"/>
      <c r="G33" s="121"/>
    </row>
    <row r="34" spans="1:96" s="241" customFormat="1" ht="25.5">
      <c r="A34" s="119"/>
      <c r="B34" s="222" t="s">
        <v>124</v>
      </c>
      <c r="C34" s="223" t="s">
        <v>138</v>
      </c>
      <c r="D34" s="124"/>
      <c r="E34" s="125"/>
      <c r="F34" s="121"/>
      <c r="G34" s="121"/>
    </row>
    <row r="35" spans="1:96" s="241" customFormat="1">
      <c r="A35" s="119"/>
      <c r="B35" s="222" t="s">
        <v>124</v>
      </c>
      <c r="C35" s="223" t="s">
        <v>139</v>
      </c>
      <c r="D35" s="124"/>
      <c r="E35" s="125"/>
      <c r="F35" s="121"/>
      <c r="G35" s="121"/>
    </row>
    <row r="36" spans="1:96" s="241" customFormat="1" ht="25.5">
      <c r="A36" s="119"/>
      <c r="B36" s="222" t="s">
        <v>124</v>
      </c>
      <c r="C36" s="223" t="s">
        <v>140</v>
      </c>
      <c r="D36" s="124"/>
      <c r="E36" s="125"/>
      <c r="F36" s="121"/>
      <c r="G36" s="121"/>
    </row>
    <row r="37" spans="1:96" s="241" customFormat="1" ht="156.75" customHeight="1">
      <c r="A37" s="119"/>
      <c r="B37" s="222" t="s">
        <v>124</v>
      </c>
      <c r="C37" s="102" t="s">
        <v>167</v>
      </c>
      <c r="D37" s="124"/>
      <c r="E37" s="125"/>
      <c r="F37" s="121"/>
      <c r="G37" s="121"/>
    </row>
    <row r="38" spans="1:96" s="241" customFormat="1">
      <c r="A38" s="119"/>
      <c r="B38" s="222"/>
      <c r="C38" s="102"/>
      <c r="D38" s="124"/>
      <c r="E38" s="125"/>
      <c r="F38" s="121"/>
      <c r="G38" s="121"/>
    </row>
    <row r="39" spans="1:96" s="115" customFormat="1">
      <c r="A39" s="108"/>
      <c r="B39" s="118"/>
      <c r="C39" s="127" t="s">
        <v>141</v>
      </c>
      <c r="D39" s="31"/>
      <c r="E39" s="109"/>
      <c r="F39" s="109"/>
      <c r="G39" s="109"/>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7"/>
      <c r="AW39" s="107"/>
      <c r="AX39" s="107"/>
      <c r="AY39" s="107"/>
      <c r="AZ39" s="107"/>
      <c r="BA39" s="107"/>
      <c r="BB39" s="107"/>
      <c r="BC39" s="107"/>
      <c r="BD39" s="107"/>
      <c r="BE39" s="107"/>
      <c r="BF39" s="107"/>
      <c r="BG39" s="107"/>
      <c r="BH39" s="107"/>
      <c r="BI39" s="107"/>
      <c r="BJ39" s="107"/>
      <c r="BK39" s="107"/>
      <c r="BL39" s="107"/>
      <c r="BM39" s="107"/>
      <c r="BN39" s="107"/>
      <c r="BO39" s="107"/>
      <c r="BP39" s="107"/>
      <c r="BQ39" s="107"/>
      <c r="BR39" s="107"/>
      <c r="BS39" s="107"/>
      <c r="BT39" s="107"/>
      <c r="BU39" s="107"/>
      <c r="BV39" s="107"/>
      <c r="BW39" s="107"/>
      <c r="BX39" s="107"/>
      <c r="BY39" s="107"/>
      <c r="BZ39" s="107"/>
      <c r="CA39" s="107"/>
      <c r="CB39" s="107"/>
      <c r="CC39" s="107"/>
      <c r="CD39" s="107"/>
      <c r="CE39" s="107"/>
      <c r="CF39" s="107"/>
      <c r="CG39" s="107"/>
      <c r="CH39" s="107"/>
      <c r="CI39" s="107"/>
      <c r="CJ39" s="107"/>
      <c r="CK39" s="107"/>
      <c r="CL39" s="107"/>
      <c r="CM39" s="107"/>
      <c r="CN39" s="107"/>
      <c r="CO39" s="107"/>
      <c r="CP39" s="107"/>
      <c r="CQ39" s="107"/>
      <c r="CR39" s="107"/>
    </row>
    <row r="40" spans="1:96" s="115" customFormat="1" ht="25.5">
      <c r="A40" s="108"/>
      <c r="B40" s="118"/>
      <c r="C40" s="123" t="s">
        <v>168</v>
      </c>
      <c r="D40" s="31"/>
      <c r="E40" s="109"/>
      <c r="F40" s="109"/>
      <c r="G40" s="109"/>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7"/>
      <c r="AX40" s="107"/>
      <c r="AY40" s="107"/>
      <c r="AZ40" s="107"/>
      <c r="BA40" s="107"/>
      <c r="BB40" s="107"/>
      <c r="BC40" s="107"/>
      <c r="BD40" s="107"/>
      <c r="BE40" s="107"/>
      <c r="BF40" s="107"/>
      <c r="BG40" s="107"/>
      <c r="BH40" s="107"/>
      <c r="BI40" s="107"/>
      <c r="BJ40" s="107"/>
      <c r="BK40" s="107"/>
      <c r="BL40" s="107"/>
      <c r="BM40" s="107"/>
      <c r="BN40" s="107"/>
      <c r="BO40" s="107"/>
      <c r="BP40" s="107"/>
      <c r="BQ40" s="107"/>
      <c r="BR40" s="107"/>
      <c r="BS40" s="107"/>
      <c r="BT40" s="107"/>
      <c r="BU40" s="107"/>
      <c r="BV40" s="107"/>
      <c r="BW40" s="107"/>
      <c r="BX40" s="107"/>
      <c r="BY40" s="107"/>
      <c r="BZ40" s="107"/>
      <c r="CA40" s="107"/>
      <c r="CB40" s="107"/>
      <c r="CC40" s="107"/>
      <c r="CD40" s="107"/>
      <c r="CE40" s="107"/>
      <c r="CF40" s="107"/>
      <c r="CG40" s="107"/>
      <c r="CH40" s="107"/>
      <c r="CI40" s="107"/>
      <c r="CJ40" s="107"/>
      <c r="CK40" s="107"/>
      <c r="CL40" s="107"/>
      <c r="CM40" s="107"/>
      <c r="CN40" s="107"/>
      <c r="CO40" s="107"/>
      <c r="CP40" s="107"/>
      <c r="CQ40" s="107"/>
      <c r="CR40" s="107"/>
    </row>
    <row r="41" spans="1:96" s="115" customFormat="1" ht="42.75" customHeight="1">
      <c r="A41" s="108"/>
      <c r="B41" s="118"/>
      <c r="C41" s="123" t="s">
        <v>142</v>
      </c>
      <c r="D41" s="31"/>
      <c r="E41" s="109"/>
      <c r="F41" s="109"/>
      <c r="G41" s="109"/>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c r="BA41" s="107"/>
      <c r="BB41" s="107"/>
      <c r="BC41" s="107"/>
      <c r="BD41" s="107"/>
      <c r="BE41" s="107"/>
      <c r="BF41" s="107"/>
      <c r="BG41" s="107"/>
      <c r="BH41" s="107"/>
      <c r="BI41" s="107"/>
      <c r="BJ41" s="107"/>
      <c r="BK41" s="107"/>
      <c r="BL41" s="107"/>
      <c r="BM41" s="107"/>
      <c r="BN41" s="107"/>
      <c r="BO41" s="107"/>
      <c r="BP41" s="107"/>
      <c r="BQ41" s="107"/>
      <c r="BR41" s="107"/>
      <c r="BS41" s="107"/>
      <c r="BT41" s="107"/>
      <c r="BU41" s="107"/>
      <c r="BV41" s="107"/>
      <c r="BW41" s="107"/>
      <c r="BX41" s="107"/>
      <c r="BY41" s="107"/>
      <c r="BZ41" s="107"/>
      <c r="CA41" s="107"/>
      <c r="CB41" s="107"/>
      <c r="CC41" s="107"/>
      <c r="CD41" s="107"/>
      <c r="CE41" s="107"/>
      <c r="CF41" s="107"/>
      <c r="CG41" s="107"/>
      <c r="CH41" s="107"/>
      <c r="CI41" s="107"/>
      <c r="CJ41" s="107"/>
      <c r="CK41" s="107"/>
      <c r="CL41" s="107"/>
      <c r="CM41" s="107"/>
      <c r="CN41" s="107"/>
      <c r="CO41" s="107"/>
      <c r="CP41" s="107"/>
      <c r="CQ41" s="107"/>
      <c r="CR41" s="107"/>
    </row>
    <row r="42" spans="1:96" s="115" customFormat="1" ht="48" customHeight="1">
      <c r="A42" s="108"/>
      <c r="B42" s="118"/>
      <c r="C42" s="123" t="s">
        <v>143</v>
      </c>
      <c r="D42" s="31"/>
      <c r="E42" s="109"/>
      <c r="F42" s="109"/>
      <c r="G42" s="109"/>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107"/>
      <c r="AN42" s="107"/>
      <c r="AO42" s="107"/>
      <c r="AP42" s="107"/>
      <c r="AQ42" s="107"/>
      <c r="AR42" s="107"/>
      <c r="AS42" s="107"/>
      <c r="AT42" s="107"/>
      <c r="AU42" s="107"/>
      <c r="AV42" s="107"/>
      <c r="AW42" s="107"/>
      <c r="AX42" s="107"/>
      <c r="AY42" s="107"/>
      <c r="AZ42" s="107"/>
      <c r="BA42" s="107"/>
      <c r="BB42" s="107"/>
      <c r="BC42" s="107"/>
      <c r="BD42" s="107"/>
      <c r="BE42" s="107"/>
      <c r="BF42" s="107"/>
      <c r="BG42" s="107"/>
      <c r="BH42" s="107"/>
      <c r="BI42" s="107"/>
      <c r="BJ42" s="107"/>
      <c r="BK42" s="107"/>
      <c r="BL42" s="107"/>
      <c r="BM42" s="107"/>
      <c r="BN42" s="107"/>
      <c r="BO42" s="107"/>
      <c r="BP42" s="107"/>
      <c r="BQ42" s="107"/>
      <c r="BR42" s="107"/>
      <c r="BS42" s="107"/>
      <c r="BT42" s="107"/>
      <c r="BU42" s="107"/>
      <c r="BV42" s="107"/>
      <c r="BW42" s="107"/>
      <c r="BX42" s="107"/>
      <c r="BY42" s="107"/>
      <c r="BZ42" s="107"/>
      <c r="CA42" s="107"/>
      <c r="CB42" s="107"/>
      <c r="CC42" s="107"/>
      <c r="CD42" s="107"/>
      <c r="CE42" s="107"/>
      <c r="CF42" s="107"/>
      <c r="CG42" s="107"/>
      <c r="CH42" s="107"/>
      <c r="CI42" s="107"/>
      <c r="CJ42" s="107"/>
      <c r="CK42" s="107"/>
      <c r="CL42" s="107"/>
      <c r="CM42" s="107"/>
      <c r="CN42" s="107"/>
      <c r="CO42" s="107"/>
      <c r="CP42" s="107"/>
      <c r="CQ42" s="107"/>
      <c r="CR42" s="107"/>
    </row>
    <row r="43" spans="1:96" s="115" customFormat="1" ht="119.25" customHeight="1">
      <c r="A43" s="108"/>
      <c r="B43" s="118"/>
      <c r="C43" s="123" t="s">
        <v>238</v>
      </c>
      <c r="D43" s="31"/>
      <c r="E43" s="109"/>
      <c r="F43" s="109"/>
      <c r="G43" s="109"/>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107"/>
      <c r="AM43" s="107"/>
      <c r="AN43" s="107"/>
      <c r="AO43" s="107"/>
      <c r="AP43" s="107"/>
      <c r="AQ43" s="107"/>
      <c r="AR43" s="107"/>
      <c r="AS43" s="107"/>
      <c r="AT43" s="107"/>
      <c r="AU43" s="107"/>
      <c r="AV43" s="107"/>
      <c r="AW43" s="107"/>
      <c r="AX43" s="107"/>
      <c r="AY43" s="107"/>
      <c r="AZ43" s="107"/>
      <c r="BA43" s="107"/>
      <c r="BB43" s="107"/>
      <c r="BC43" s="107"/>
      <c r="BD43" s="107"/>
      <c r="BE43" s="107"/>
      <c r="BF43" s="107"/>
      <c r="BG43" s="107"/>
      <c r="BH43" s="107"/>
      <c r="BI43" s="107"/>
      <c r="BJ43" s="107"/>
      <c r="BK43" s="107"/>
      <c r="BL43" s="107"/>
      <c r="BM43" s="107"/>
      <c r="BN43" s="107"/>
      <c r="BO43" s="107"/>
      <c r="BP43" s="107"/>
      <c r="BQ43" s="107"/>
      <c r="BR43" s="107"/>
      <c r="BS43" s="107"/>
      <c r="BT43" s="107"/>
      <c r="BU43" s="107"/>
      <c r="BV43" s="107"/>
      <c r="BW43" s="107"/>
      <c r="BX43" s="107"/>
      <c r="BY43" s="107"/>
      <c r="BZ43" s="107"/>
      <c r="CA43" s="107"/>
      <c r="CB43" s="107"/>
      <c r="CC43" s="107"/>
      <c r="CD43" s="107"/>
      <c r="CE43" s="107"/>
      <c r="CF43" s="107"/>
      <c r="CG43" s="107"/>
      <c r="CH43" s="107"/>
      <c r="CI43" s="107"/>
      <c r="CJ43" s="107"/>
      <c r="CK43" s="107"/>
      <c r="CL43" s="107"/>
      <c r="CM43" s="107"/>
      <c r="CN43" s="107"/>
      <c r="CO43" s="107"/>
      <c r="CP43" s="107"/>
      <c r="CQ43" s="107"/>
      <c r="CR43" s="107"/>
    </row>
    <row r="44" spans="1:96" s="115" customFormat="1" ht="78.75" customHeight="1">
      <c r="A44" s="108"/>
      <c r="B44" s="118"/>
      <c r="C44" s="123" t="s">
        <v>169</v>
      </c>
      <c r="D44" s="31"/>
      <c r="E44" s="109"/>
      <c r="F44" s="109"/>
      <c r="G44" s="109"/>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7"/>
      <c r="AL44" s="107"/>
      <c r="AM44" s="107"/>
      <c r="AN44" s="107"/>
      <c r="AO44" s="107"/>
      <c r="AP44" s="107"/>
      <c r="AQ44" s="107"/>
      <c r="AR44" s="107"/>
      <c r="AS44" s="107"/>
      <c r="AT44" s="107"/>
      <c r="AU44" s="107"/>
      <c r="AV44" s="107"/>
      <c r="AW44" s="107"/>
      <c r="AX44" s="107"/>
      <c r="AY44" s="107"/>
      <c r="AZ44" s="107"/>
      <c r="BA44" s="107"/>
      <c r="BB44" s="107"/>
      <c r="BC44" s="107"/>
      <c r="BD44" s="107"/>
      <c r="BE44" s="107"/>
      <c r="BF44" s="107"/>
      <c r="BG44" s="107"/>
      <c r="BH44" s="107"/>
      <c r="BI44" s="107"/>
      <c r="BJ44" s="107"/>
      <c r="BK44" s="107"/>
      <c r="BL44" s="107"/>
      <c r="BM44" s="107"/>
      <c r="BN44" s="107"/>
      <c r="BO44" s="107"/>
      <c r="BP44" s="107"/>
      <c r="BQ44" s="107"/>
      <c r="BR44" s="107"/>
      <c r="BS44" s="107"/>
      <c r="BT44" s="107"/>
      <c r="BU44" s="107"/>
      <c r="BV44" s="107"/>
      <c r="BW44" s="107"/>
      <c r="BX44" s="107"/>
      <c r="BY44" s="107"/>
      <c r="BZ44" s="107"/>
      <c r="CA44" s="107"/>
      <c r="CB44" s="107"/>
      <c r="CC44" s="107"/>
      <c r="CD44" s="107"/>
      <c r="CE44" s="107"/>
      <c r="CF44" s="107"/>
      <c r="CG44" s="107"/>
      <c r="CH44" s="107"/>
      <c r="CI44" s="107"/>
      <c r="CJ44" s="107"/>
      <c r="CK44" s="107"/>
      <c r="CL44" s="107"/>
      <c r="CM44" s="107"/>
      <c r="CN44" s="107"/>
      <c r="CO44" s="107"/>
      <c r="CP44" s="107"/>
      <c r="CQ44" s="107"/>
      <c r="CR44" s="107"/>
    </row>
    <row r="45" spans="1:96" s="115" customFormat="1" ht="141.75" customHeight="1">
      <c r="A45" s="108"/>
      <c r="B45" s="118"/>
      <c r="C45" s="123" t="s">
        <v>240</v>
      </c>
      <c r="D45" s="31"/>
      <c r="E45" s="109"/>
      <c r="F45" s="109"/>
      <c r="G45" s="109"/>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107"/>
      <c r="AZ45" s="107"/>
      <c r="BA45" s="107"/>
      <c r="BB45" s="107"/>
      <c r="BC45" s="107"/>
      <c r="BD45" s="107"/>
      <c r="BE45" s="107"/>
      <c r="BF45" s="107"/>
      <c r="BG45" s="107"/>
      <c r="BH45" s="107"/>
      <c r="BI45" s="107"/>
      <c r="BJ45" s="107"/>
      <c r="BK45" s="107"/>
      <c r="BL45" s="107"/>
      <c r="BM45" s="107"/>
      <c r="BN45" s="107"/>
      <c r="BO45" s="107"/>
      <c r="BP45" s="107"/>
      <c r="BQ45" s="107"/>
      <c r="BR45" s="107"/>
      <c r="BS45" s="107"/>
      <c r="BT45" s="107"/>
      <c r="BU45" s="107"/>
      <c r="BV45" s="107"/>
      <c r="BW45" s="107"/>
      <c r="BX45" s="107"/>
      <c r="BY45" s="107"/>
      <c r="BZ45" s="107"/>
      <c r="CA45" s="107"/>
      <c r="CB45" s="107"/>
      <c r="CC45" s="107"/>
      <c r="CD45" s="107"/>
      <c r="CE45" s="107"/>
      <c r="CF45" s="107"/>
      <c r="CG45" s="107"/>
      <c r="CH45" s="107"/>
      <c r="CI45" s="107"/>
      <c r="CJ45" s="107"/>
      <c r="CK45" s="107"/>
      <c r="CL45" s="107"/>
      <c r="CM45" s="107"/>
      <c r="CN45" s="107"/>
      <c r="CO45" s="107"/>
      <c r="CP45" s="107"/>
      <c r="CQ45" s="107"/>
      <c r="CR45" s="107"/>
    </row>
    <row r="46" spans="1:96" s="115" customFormat="1" ht="141.75" customHeight="1">
      <c r="A46" s="108"/>
      <c r="B46" s="118"/>
      <c r="C46" s="123" t="s">
        <v>239</v>
      </c>
      <c r="D46" s="31"/>
      <c r="E46" s="109"/>
      <c r="F46" s="109"/>
      <c r="G46" s="109"/>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107"/>
      <c r="AP46" s="107"/>
      <c r="AQ46" s="107"/>
      <c r="AR46" s="107"/>
      <c r="AS46" s="107"/>
      <c r="AT46" s="107"/>
      <c r="AU46" s="107"/>
      <c r="AV46" s="107"/>
      <c r="AW46" s="107"/>
      <c r="AX46" s="107"/>
      <c r="AY46" s="107"/>
      <c r="AZ46" s="107"/>
      <c r="BA46" s="107"/>
      <c r="BB46" s="107"/>
      <c r="BC46" s="107"/>
      <c r="BD46" s="107"/>
      <c r="BE46" s="107"/>
      <c r="BF46" s="107"/>
      <c r="BG46" s="107"/>
      <c r="BH46" s="107"/>
      <c r="BI46" s="107"/>
      <c r="BJ46" s="107"/>
      <c r="BK46" s="107"/>
      <c r="BL46" s="107"/>
      <c r="BM46" s="107"/>
      <c r="BN46" s="107"/>
      <c r="BO46" s="107"/>
      <c r="BP46" s="107"/>
      <c r="BQ46" s="107"/>
      <c r="BR46" s="107"/>
      <c r="BS46" s="107"/>
      <c r="BT46" s="107"/>
      <c r="BU46" s="107"/>
      <c r="BV46" s="107"/>
      <c r="BW46" s="107"/>
      <c r="BX46" s="107"/>
      <c r="BY46" s="107"/>
      <c r="BZ46" s="107"/>
      <c r="CA46" s="107"/>
      <c r="CB46" s="107"/>
      <c r="CC46" s="107"/>
      <c r="CD46" s="107"/>
      <c r="CE46" s="107"/>
      <c r="CF46" s="107"/>
      <c r="CG46" s="107"/>
      <c r="CH46" s="107"/>
      <c r="CI46" s="107"/>
      <c r="CJ46" s="107"/>
      <c r="CK46" s="107"/>
      <c r="CL46" s="107"/>
      <c r="CM46" s="107"/>
      <c r="CN46" s="107"/>
      <c r="CO46" s="107"/>
      <c r="CP46" s="107"/>
      <c r="CQ46" s="107"/>
      <c r="CR46" s="107"/>
    </row>
    <row r="47" spans="1:96" s="115" customFormat="1" ht="198" customHeight="1">
      <c r="A47" s="108"/>
      <c r="B47" s="118"/>
      <c r="C47" s="123" t="s">
        <v>170</v>
      </c>
      <c r="D47" s="31"/>
      <c r="E47" s="109"/>
      <c r="F47" s="109"/>
      <c r="G47" s="109"/>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07"/>
      <c r="AL47" s="107"/>
      <c r="AM47" s="107"/>
      <c r="AN47" s="107"/>
      <c r="AO47" s="107"/>
      <c r="AP47" s="107"/>
      <c r="AQ47" s="107"/>
      <c r="AR47" s="107"/>
      <c r="AS47" s="107"/>
      <c r="AT47" s="107"/>
      <c r="AU47" s="107"/>
      <c r="AV47" s="107"/>
      <c r="AW47" s="107"/>
      <c r="AX47" s="107"/>
      <c r="AY47" s="107"/>
      <c r="AZ47" s="107"/>
      <c r="BA47" s="107"/>
      <c r="BB47" s="107"/>
      <c r="BC47" s="107"/>
      <c r="BD47" s="107"/>
      <c r="BE47" s="107"/>
      <c r="BF47" s="107"/>
      <c r="BG47" s="107"/>
      <c r="BH47" s="107"/>
      <c r="BI47" s="107"/>
      <c r="BJ47" s="107"/>
      <c r="BK47" s="107"/>
      <c r="BL47" s="107"/>
      <c r="BM47" s="107"/>
      <c r="BN47" s="107"/>
      <c r="BO47" s="107"/>
      <c r="BP47" s="107"/>
      <c r="BQ47" s="107"/>
      <c r="BR47" s="107"/>
      <c r="BS47" s="107"/>
      <c r="BT47" s="107"/>
      <c r="BU47" s="107"/>
      <c r="BV47" s="107"/>
      <c r="BW47" s="107"/>
      <c r="BX47" s="107"/>
      <c r="BY47" s="107"/>
      <c r="BZ47" s="107"/>
      <c r="CA47" s="107"/>
      <c r="CB47" s="107"/>
      <c r="CC47" s="107"/>
      <c r="CD47" s="107"/>
      <c r="CE47" s="107"/>
      <c r="CF47" s="107"/>
      <c r="CG47" s="107"/>
      <c r="CH47" s="107"/>
      <c r="CI47" s="107"/>
      <c r="CJ47" s="107"/>
      <c r="CK47" s="107"/>
      <c r="CL47" s="107"/>
      <c r="CM47" s="107"/>
      <c r="CN47" s="107"/>
      <c r="CO47" s="107"/>
      <c r="CP47" s="107"/>
      <c r="CQ47" s="107"/>
      <c r="CR47" s="107"/>
    </row>
    <row r="48" spans="1:96" s="115" customFormat="1" ht="57" customHeight="1">
      <c r="A48" s="108"/>
      <c r="B48" s="118"/>
      <c r="C48" s="134" t="s">
        <v>218</v>
      </c>
      <c r="D48" s="31"/>
      <c r="E48" s="109"/>
      <c r="F48" s="109"/>
      <c r="G48" s="109"/>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7"/>
      <c r="AR48" s="107"/>
      <c r="AS48" s="107"/>
      <c r="AT48" s="107"/>
      <c r="AU48" s="107"/>
      <c r="AV48" s="107"/>
      <c r="AW48" s="107"/>
      <c r="AX48" s="107"/>
      <c r="AY48" s="107"/>
      <c r="AZ48" s="107"/>
      <c r="BA48" s="107"/>
      <c r="BB48" s="107"/>
      <c r="BC48" s="107"/>
      <c r="BD48" s="107"/>
      <c r="BE48" s="107"/>
      <c r="BF48" s="107"/>
      <c r="BG48" s="107"/>
      <c r="BH48" s="107"/>
      <c r="BI48" s="107"/>
      <c r="BJ48" s="107"/>
      <c r="BK48" s="107"/>
      <c r="BL48" s="107"/>
      <c r="BM48" s="107"/>
      <c r="BN48" s="107"/>
      <c r="BO48" s="107"/>
      <c r="BP48" s="107"/>
      <c r="BQ48" s="107"/>
      <c r="BR48" s="107"/>
      <c r="BS48" s="107"/>
      <c r="BT48" s="107"/>
      <c r="BU48" s="107"/>
      <c r="BV48" s="107"/>
      <c r="BW48" s="107"/>
      <c r="BX48" s="107"/>
      <c r="BY48" s="107"/>
      <c r="BZ48" s="107"/>
      <c r="CA48" s="107"/>
      <c r="CB48" s="107"/>
      <c r="CC48" s="107"/>
      <c r="CD48" s="107"/>
      <c r="CE48" s="107"/>
      <c r="CF48" s="107"/>
      <c r="CG48" s="107"/>
      <c r="CH48" s="107"/>
      <c r="CI48" s="107"/>
      <c r="CJ48" s="107"/>
      <c r="CK48" s="107"/>
      <c r="CL48" s="107"/>
      <c r="CM48" s="107"/>
      <c r="CN48" s="107"/>
      <c r="CO48" s="107"/>
      <c r="CP48" s="107"/>
      <c r="CQ48" s="107"/>
      <c r="CR48" s="107"/>
    </row>
    <row r="49" spans="1:96" s="115" customFormat="1" ht="171" customHeight="1">
      <c r="A49" s="108"/>
      <c r="B49" s="118"/>
      <c r="C49" s="134" t="s">
        <v>230</v>
      </c>
      <c r="D49" s="31"/>
      <c r="E49" s="109"/>
      <c r="F49" s="109"/>
      <c r="G49" s="109"/>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7"/>
      <c r="AL49" s="107"/>
      <c r="AM49" s="107"/>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7"/>
      <c r="BQ49" s="107"/>
      <c r="BR49" s="107"/>
      <c r="BS49" s="107"/>
      <c r="BT49" s="107"/>
      <c r="BU49" s="107"/>
      <c r="BV49" s="107"/>
      <c r="BW49" s="107"/>
      <c r="BX49" s="107"/>
      <c r="BY49" s="107"/>
      <c r="BZ49" s="107"/>
      <c r="CA49" s="107"/>
      <c r="CB49" s="107"/>
      <c r="CC49" s="107"/>
      <c r="CD49" s="107"/>
      <c r="CE49" s="107"/>
      <c r="CF49" s="107"/>
      <c r="CG49" s="107"/>
      <c r="CH49" s="107"/>
      <c r="CI49" s="107"/>
      <c r="CJ49" s="107"/>
      <c r="CK49" s="107"/>
      <c r="CL49" s="107"/>
      <c r="CM49" s="107"/>
      <c r="CN49" s="107"/>
      <c r="CO49" s="107"/>
      <c r="CP49" s="107"/>
      <c r="CQ49" s="107"/>
      <c r="CR49" s="107"/>
    </row>
    <row r="50" spans="1:96" s="115" customFormat="1" ht="115.5" customHeight="1">
      <c r="A50" s="108"/>
      <c r="B50" s="118"/>
      <c r="C50" s="134" t="s">
        <v>231</v>
      </c>
      <c r="D50" s="31"/>
      <c r="E50" s="109"/>
      <c r="F50" s="109"/>
      <c r="G50" s="109"/>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7"/>
      <c r="AL50" s="107"/>
      <c r="AM50" s="107"/>
      <c r="AN50" s="107"/>
      <c r="AO50" s="107"/>
      <c r="AP50" s="107"/>
      <c r="AQ50" s="107"/>
      <c r="AR50" s="107"/>
      <c r="AS50" s="107"/>
      <c r="AT50" s="107"/>
      <c r="AU50" s="107"/>
      <c r="AV50" s="107"/>
      <c r="AW50" s="107"/>
      <c r="AX50" s="107"/>
      <c r="AY50" s="107"/>
      <c r="AZ50" s="107"/>
      <c r="BA50" s="107"/>
      <c r="BB50" s="107"/>
      <c r="BC50" s="107"/>
      <c r="BD50" s="107"/>
      <c r="BE50" s="107"/>
      <c r="BF50" s="107"/>
      <c r="BG50" s="107"/>
      <c r="BH50" s="107"/>
      <c r="BI50" s="107"/>
      <c r="BJ50" s="107"/>
      <c r="BK50" s="107"/>
      <c r="BL50" s="107"/>
      <c r="BM50" s="107"/>
      <c r="BN50" s="107"/>
      <c r="BO50" s="107"/>
      <c r="BP50" s="107"/>
      <c r="BQ50" s="107"/>
      <c r="BR50" s="107"/>
      <c r="BS50" s="107"/>
      <c r="BT50" s="107"/>
      <c r="BU50" s="107"/>
      <c r="BV50" s="107"/>
      <c r="BW50" s="107"/>
      <c r="BX50" s="107"/>
      <c r="BY50" s="107"/>
      <c r="BZ50" s="107"/>
      <c r="CA50" s="107"/>
      <c r="CB50" s="107"/>
      <c r="CC50" s="107"/>
      <c r="CD50" s="107"/>
      <c r="CE50" s="107"/>
      <c r="CF50" s="107"/>
      <c r="CG50" s="107"/>
      <c r="CH50" s="107"/>
      <c r="CI50" s="107"/>
      <c r="CJ50" s="107"/>
      <c r="CK50" s="107"/>
      <c r="CL50" s="107"/>
      <c r="CM50" s="107"/>
      <c r="CN50" s="107"/>
      <c r="CO50" s="107"/>
      <c r="CP50" s="107"/>
      <c r="CQ50" s="107"/>
      <c r="CR50" s="107"/>
    </row>
    <row r="51" spans="1:96" s="115" customFormat="1" ht="44.25" customHeight="1">
      <c r="A51" s="108"/>
      <c r="B51" s="118"/>
      <c r="C51" s="223" t="s">
        <v>144</v>
      </c>
      <c r="D51" s="31"/>
      <c r="E51" s="109"/>
      <c r="F51" s="109"/>
      <c r="G51" s="109"/>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7"/>
      <c r="AL51" s="107"/>
      <c r="AM51" s="107"/>
      <c r="AN51" s="107"/>
      <c r="AO51" s="107"/>
      <c r="AP51" s="107"/>
      <c r="AQ51" s="107"/>
      <c r="AR51" s="107"/>
      <c r="AS51" s="107"/>
      <c r="AT51" s="107"/>
      <c r="AU51" s="107"/>
      <c r="AV51" s="107"/>
      <c r="AW51" s="107"/>
      <c r="AX51" s="107"/>
      <c r="AY51" s="107"/>
      <c r="AZ51" s="107"/>
      <c r="BA51" s="107"/>
      <c r="BB51" s="107"/>
      <c r="BC51" s="107"/>
      <c r="BD51" s="107"/>
      <c r="BE51" s="107"/>
      <c r="BF51" s="107"/>
      <c r="BG51" s="107"/>
      <c r="BH51" s="107"/>
      <c r="BI51" s="107"/>
      <c r="BJ51" s="107"/>
      <c r="BK51" s="107"/>
      <c r="BL51" s="107"/>
      <c r="BM51" s="107"/>
      <c r="BN51" s="107"/>
      <c r="BO51" s="107"/>
      <c r="BP51" s="107"/>
      <c r="BQ51" s="107"/>
      <c r="BR51" s="107"/>
      <c r="BS51" s="107"/>
      <c r="BT51" s="107"/>
      <c r="BU51" s="107"/>
      <c r="BV51" s="107"/>
      <c r="BW51" s="107"/>
      <c r="BX51" s="107"/>
      <c r="BY51" s="107"/>
      <c r="BZ51" s="107"/>
      <c r="CA51" s="107"/>
      <c r="CB51" s="107"/>
      <c r="CC51" s="107"/>
      <c r="CD51" s="107"/>
      <c r="CE51" s="107"/>
      <c r="CF51" s="107"/>
      <c r="CG51" s="107"/>
      <c r="CH51" s="107"/>
      <c r="CI51" s="107"/>
      <c r="CJ51" s="107"/>
      <c r="CK51" s="107"/>
      <c r="CL51" s="107"/>
      <c r="CM51" s="107"/>
      <c r="CN51" s="107"/>
      <c r="CO51" s="107"/>
      <c r="CP51" s="107"/>
      <c r="CQ51" s="107"/>
      <c r="CR51" s="107"/>
    </row>
    <row r="52" spans="1:96" s="115" customFormat="1" ht="31.5" customHeight="1">
      <c r="A52" s="108"/>
      <c r="B52" s="118"/>
      <c r="C52" s="223" t="s">
        <v>145</v>
      </c>
      <c r="D52" s="31"/>
      <c r="E52" s="109"/>
      <c r="F52" s="109"/>
      <c r="G52" s="109"/>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7"/>
      <c r="BR52" s="107"/>
      <c r="BS52" s="107"/>
      <c r="BT52" s="107"/>
      <c r="BU52" s="107"/>
      <c r="BV52" s="107"/>
      <c r="BW52" s="107"/>
      <c r="BX52" s="107"/>
      <c r="BY52" s="107"/>
      <c r="BZ52" s="107"/>
      <c r="CA52" s="107"/>
      <c r="CB52" s="107"/>
      <c r="CC52" s="107"/>
      <c r="CD52" s="107"/>
      <c r="CE52" s="107"/>
      <c r="CF52" s="107"/>
      <c r="CG52" s="107"/>
      <c r="CH52" s="107"/>
      <c r="CI52" s="107"/>
      <c r="CJ52" s="107"/>
      <c r="CK52" s="107"/>
      <c r="CL52" s="107"/>
      <c r="CM52" s="107"/>
      <c r="CN52" s="107"/>
      <c r="CO52" s="107"/>
      <c r="CP52" s="107"/>
      <c r="CQ52" s="107"/>
      <c r="CR52" s="107"/>
    </row>
    <row r="53" spans="1:96" s="115" customFormat="1" ht="46.5" customHeight="1">
      <c r="A53" s="108"/>
      <c r="B53" s="118"/>
      <c r="C53" s="223" t="s">
        <v>146</v>
      </c>
      <c r="D53" s="31"/>
      <c r="E53" s="109"/>
      <c r="F53" s="109"/>
      <c r="G53" s="109"/>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7"/>
      <c r="AL53" s="107"/>
      <c r="AM53" s="107"/>
      <c r="AN53" s="107"/>
      <c r="AO53" s="107"/>
      <c r="AP53" s="107"/>
      <c r="AQ53" s="107"/>
      <c r="AR53" s="107"/>
      <c r="AS53" s="107"/>
      <c r="AT53" s="107"/>
      <c r="AU53" s="107"/>
      <c r="AV53" s="107"/>
      <c r="AW53" s="107"/>
      <c r="AX53" s="107"/>
      <c r="AY53" s="107"/>
      <c r="AZ53" s="107"/>
      <c r="BA53" s="107"/>
      <c r="BB53" s="107"/>
      <c r="BC53" s="107"/>
      <c r="BD53" s="107"/>
      <c r="BE53" s="107"/>
      <c r="BF53" s="107"/>
      <c r="BG53" s="107"/>
      <c r="BH53" s="107"/>
      <c r="BI53" s="107"/>
      <c r="BJ53" s="107"/>
      <c r="BK53" s="107"/>
      <c r="BL53" s="107"/>
      <c r="BM53" s="107"/>
      <c r="BN53" s="107"/>
      <c r="BO53" s="107"/>
      <c r="BP53" s="107"/>
      <c r="BQ53" s="107"/>
      <c r="BR53" s="107"/>
      <c r="BS53" s="107"/>
      <c r="BT53" s="107"/>
      <c r="BU53" s="107"/>
      <c r="BV53" s="107"/>
      <c r="BW53" s="107"/>
      <c r="BX53" s="107"/>
      <c r="BY53" s="107"/>
      <c r="BZ53" s="107"/>
      <c r="CA53" s="107"/>
      <c r="CB53" s="107"/>
      <c r="CC53" s="107"/>
      <c r="CD53" s="107"/>
      <c r="CE53" s="107"/>
      <c r="CF53" s="107"/>
      <c r="CG53" s="107"/>
      <c r="CH53" s="107"/>
      <c r="CI53" s="107"/>
      <c r="CJ53" s="107"/>
      <c r="CK53" s="107"/>
      <c r="CL53" s="107"/>
      <c r="CM53" s="107"/>
      <c r="CN53" s="107"/>
      <c r="CO53" s="107"/>
      <c r="CP53" s="107"/>
      <c r="CQ53" s="107"/>
      <c r="CR53" s="107"/>
    </row>
    <row r="54" spans="1:96" s="37" customFormat="1" ht="15.75">
      <c r="A54" s="32"/>
      <c r="B54" s="33"/>
      <c r="C54" s="34"/>
      <c r="D54" s="35"/>
      <c r="E54" s="36"/>
      <c r="F54" s="183"/>
      <c r="G54" s="183"/>
    </row>
    <row r="55" spans="1:96" s="107" customFormat="1">
      <c r="A55" s="4"/>
      <c r="B55" s="122"/>
      <c r="C55" s="105"/>
      <c r="D55" s="5"/>
      <c r="E55" s="38"/>
      <c r="F55" s="173"/>
      <c r="G55" s="173"/>
    </row>
    <row r="56" spans="1:96">
      <c r="B56" s="238"/>
      <c r="C56" s="123"/>
      <c r="D56" s="124"/>
      <c r="E56" s="125"/>
      <c r="F56" s="121"/>
      <c r="G56" s="121"/>
    </row>
    <row r="57" spans="1:96">
      <c r="B57" s="237"/>
      <c r="C57" s="127"/>
      <c r="D57" s="124"/>
      <c r="E57" s="125"/>
      <c r="F57" s="121"/>
      <c r="G57" s="121"/>
    </row>
    <row r="58" spans="1:96">
      <c r="B58" s="237"/>
      <c r="C58" s="127"/>
      <c r="D58" s="124"/>
      <c r="E58" s="125"/>
      <c r="F58" s="121"/>
      <c r="G58" s="121"/>
    </row>
    <row r="59" spans="1:96">
      <c r="B59" s="238"/>
      <c r="C59" s="123"/>
      <c r="D59" s="124"/>
      <c r="E59" s="125"/>
      <c r="F59" s="121"/>
      <c r="G59" s="196"/>
    </row>
    <row r="60" spans="1:96">
      <c r="B60" s="238"/>
      <c r="C60" s="123"/>
      <c r="D60" s="124"/>
      <c r="E60" s="125"/>
      <c r="G60" s="196"/>
    </row>
    <row r="61" spans="1:96">
      <c r="B61" s="238"/>
      <c r="C61" s="123"/>
      <c r="D61" s="124"/>
      <c r="E61" s="125"/>
      <c r="G61" s="196"/>
    </row>
    <row r="62" spans="1:96">
      <c r="B62" s="238"/>
      <c r="C62" s="123"/>
      <c r="D62" s="124"/>
      <c r="E62" s="125"/>
      <c r="G62" s="196"/>
    </row>
    <row r="63" spans="1:96">
      <c r="B63" s="238"/>
      <c r="C63" s="123"/>
      <c r="D63" s="124"/>
      <c r="E63" s="125"/>
      <c r="G63" s="196"/>
    </row>
    <row r="64" spans="1:96">
      <c r="B64" s="238"/>
      <c r="C64" s="123"/>
      <c r="D64" s="124"/>
      <c r="E64" s="125"/>
      <c r="G64" s="196"/>
    </row>
    <row r="65" spans="1:7">
      <c r="B65" s="14"/>
      <c r="C65" s="123"/>
      <c r="D65" s="124"/>
      <c r="E65" s="125"/>
      <c r="G65" s="196"/>
    </row>
    <row r="66" spans="1:7">
      <c r="B66" s="238"/>
      <c r="C66" s="127"/>
      <c r="D66" s="124"/>
      <c r="E66" s="125"/>
      <c r="F66" s="14"/>
      <c r="G66" s="121"/>
    </row>
    <row r="67" spans="1:7" s="12" customFormat="1">
      <c r="A67" s="8"/>
      <c r="B67" s="237"/>
      <c r="C67" s="127"/>
      <c r="D67" s="246"/>
      <c r="E67" s="19"/>
      <c r="F67" s="56"/>
      <c r="G67" s="166"/>
    </row>
    <row r="68" spans="1:7">
      <c r="B68" s="238"/>
      <c r="C68" s="127"/>
      <c r="D68" s="124"/>
      <c r="E68" s="125"/>
      <c r="F68" s="14"/>
      <c r="G68" s="121"/>
    </row>
    <row r="69" spans="1:7">
      <c r="B69" s="238"/>
      <c r="C69" s="127"/>
      <c r="D69" s="124"/>
      <c r="E69" s="125"/>
      <c r="F69" s="121"/>
      <c r="G69" s="121"/>
    </row>
    <row r="70" spans="1:7">
      <c r="B70" s="238"/>
      <c r="C70" s="127"/>
      <c r="D70" s="124"/>
      <c r="E70" s="125"/>
      <c r="F70" s="121"/>
      <c r="G70" s="121"/>
    </row>
    <row r="71" spans="1:7">
      <c r="B71" s="238"/>
      <c r="C71" s="123"/>
      <c r="D71" s="124"/>
      <c r="E71" s="121"/>
      <c r="F71" s="121"/>
      <c r="G71" s="121"/>
    </row>
    <row r="72" spans="1:7">
      <c r="B72" s="238"/>
      <c r="C72" s="123"/>
      <c r="D72" s="124"/>
      <c r="E72" s="121"/>
      <c r="F72" s="121"/>
      <c r="G72" s="121"/>
    </row>
    <row r="73" spans="1:7">
      <c r="B73" s="238"/>
      <c r="C73" s="123"/>
      <c r="D73" s="124"/>
      <c r="E73" s="121"/>
      <c r="F73" s="121"/>
      <c r="G73" s="121"/>
    </row>
    <row r="74" spans="1:7">
      <c r="B74" s="238"/>
      <c r="C74" s="123"/>
      <c r="D74" s="124"/>
      <c r="E74" s="121"/>
      <c r="F74" s="121"/>
      <c r="G74" s="121"/>
    </row>
    <row r="75" spans="1:7">
      <c r="B75" s="238"/>
      <c r="C75" s="123"/>
      <c r="D75" s="124"/>
      <c r="E75" s="121"/>
      <c r="F75" s="121"/>
      <c r="G75" s="121"/>
    </row>
    <row r="76" spans="1:7">
      <c r="B76" s="238"/>
      <c r="C76" s="123"/>
      <c r="D76" s="124"/>
      <c r="E76" s="121"/>
      <c r="F76" s="121"/>
      <c r="G76" s="121"/>
    </row>
    <row r="77" spans="1:7">
      <c r="B77" s="224"/>
      <c r="C77" s="123"/>
      <c r="D77" s="124"/>
      <c r="E77" s="121"/>
      <c r="F77" s="121"/>
      <c r="G77" s="121"/>
    </row>
    <row r="78" spans="1:7">
      <c r="B78" s="224"/>
      <c r="C78" s="123"/>
      <c r="D78" s="124"/>
      <c r="E78" s="121"/>
      <c r="F78" s="121"/>
      <c r="G78" s="121"/>
    </row>
    <row r="79" spans="1:7">
      <c r="B79" s="238"/>
      <c r="C79" s="123"/>
      <c r="D79" s="124"/>
      <c r="E79" s="121"/>
      <c r="F79" s="121"/>
      <c r="G79" s="121"/>
    </row>
    <row r="80" spans="1:7">
      <c r="B80" s="238"/>
      <c r="C80" s="123"/>
      <c r="D80" s="124"/>
      <c r="E80" s="121"/>
      <c r="F80" s="121"/>
      <c r="G80" s="121"/>
    </row>
    <row r="81" spans="1:7">
      <c r="B81" s="238"/>
      <c r="C81" s="123"/>
      <c r="D81" s="124"/>
      <c r="E81" s="121"/>
      <c r="F81" s="121"/>
      <c r="G81" s="121"/>
    </row>
    <row r="82" spans="1:7">
      <c r="B82" s="238"/>
      <c r="C82" s="123"/>
      <c r="D82" s="124"/>
      <c r="E82" s="121"/>
      <c r="F82" s="121"/>
      <c r="G82" s="121"/>
    </row>
    <row r="83" spans="1:7">
      <c r="B83" s="238"/>
      <c r="C83" s="123"/>
      <c r="D83" s="124"/>
      <c r="E83" s="121"/>
      <c r="F83" s="121"/>
      <c r="G83" s="121"/>
    </row>
    <row r="84" spans="1:7">
      <c r="B84" s="238"/>
      <c r="C84" s="123"/>
      <c r="D84" s="124"/>
      <c r="E84" s="121"/>
      <c r="F84" s="121"/>
      <c r="G84" s="121"/>
    </row>
    <row r="85" spans="1:7">
      <c r="B85" s="238"/>
      <c r="C85" s="123"/>
      <c r="D85" s="124"/>
      <c r="E85" s="125"/>
      <c r="F85" s="121"/>
      <c r="G85" s="121"/>
    </row>
    <row r="86" spans="1:7">
      <c r="B86" s="238"/>
      <c r="C86" s="123"/>
      <c r="D86" s="124"/>
      <c r="E86" s="125"/>
      <c r="F86" s="121"/>
      <c r="G86" s="121"/>
    </row>
    <row r="87" spans="1:7">
      <c r="B87" s="238"/>
      <c r="C87" s="127"/>
      <c r="D87" s="124"/>
      <c r="E87" s="125"/>
      <c r="F87" s="121"/>
      <c r="G87" s="121"/>
    </row>
    <row r="88" spans="1:7" s="107" customFormat="1">
      <c r="A88" s="29"/>
      <c r="B88" s="40"/>
      <c r="C88" s="127"/>
      <c r="D88" s="31"/>
      <c r="E88" s="41"/>
      <c r="F88" s="41"/>
      <c r="G88" s="41"/>
    </row>
    <row r="89" spans="1:7" s="107" customFormat="1">
      <c r="A89" s="108"/>
      <c r="B89" s="106"/>
      <c r="C89" s="123"/>
      <c r="D89" s="27"/>
      <c r="E89" s="42"/>
      <c r="F89" s="42"/>
      <c r="G89" s="42"/>
    </row>
    <row r="90" spans="1:7" s="107" customFormat="1">
      <c r="A90" s="108"/>
      <c r="B90" s="106"/>
      <c r="C90" s="123"/>
      <c r="D90" s="27"/>
      <c r="E90" s="42"/>
      <c r="F90" s="42"/>
      <c r="G90" s="42"/>
    </row>
    <row r="91" spans="1:7" s="107" customFormat="1">
      <c r="A91" s="108"/>
      <c r="B91" s="106"/>
      <c r="C91" s="123"/>
      <c r="D91" s="27"/>
      <c r="E91" s="42"/>
      <c r="F91" s="42"/>
      <c r="G91" s="42"/>
    </row>
    <row r="92" spans="1:7" s="107" customFormat="1">
      <c r="A92" s="108"/>
      <c r="B92" s="106"/>
      <c r="C92" s="123"/>
      <c r="D92" s="27"/>
      <c r="E92" s="42"/>
      <c r="F92" s="42"/>
      <c r="G92" s="42"/>
    </row>
    <row r="93" spans="1:7" s="107" customFormat="1">
      <c r="A93" s="108"/>
      <c r="B93" s="106"/>
      <c r="C93" s="123"/>
      <c r="D93" s="27"/>
      <c r="E93" s="42"/>
      <c r="F93" s="42"/>
      <c r="G93" s="42"/>
    </row>
    <row r="94" spans="1:7" s="107" customFormat="1">
      <c r="A94" s="108"/>
      <c r="B94" s="106"/>
      <c r="C94" s="123"/>
      <c r="D94" s="27"/>
      <c r="E94" s="42"/>
      <c r="F94" s="42"/>
      <c r="G94" s="42"/>
    </row>
    <row r="95" spans="1:7" s="107" customFormat="1">
      <c r="A95" s="108"/>
      <c r="B95" s="106"/>
      <c r="C95" s="123"/>
      <c r="D95" s="27"/>
      <c r="E95" s="42"/>
      <c r="F95" s="42"/>
      <c r="G95" s="42"/>
    </row>
    <row r="96" spans="1:7" s="107" customFormat="1">
      <c r="A96" s="108"/>
      <c r="B96" s="106"/>
      <c r="C96" s="123"/>
      <c r="D96" s="27"/>
      <c r="E96" s="42"/>
      <c r="F96" s="42"/>
      <c r="G96" s="42"/>
    </row>
    <row r="97" spans="1:7" s="107" customFormat="1">
      <c r="A97" s="108"/>
      <c r="B97" s="106"/>
      <c r="C97" s="123"/>
      <c r="D97" s="27"/>
      <c r="E97" s="42"/>
      <c r="F97" s="42"/>
      <c r="G97" s="42"/>
    </row>
    <row r="98" spans="1:7">
      <c r="A98" s="108"/>
      <c r="B98" s="106"/>
      <c r="C98" s="123"/>
      <c r="D98" s="27"/>
      <c r="E98" s="42"/>
      <c r="F98" s="42"/>
      <c r="G98" s="42"/>
    </row>
    <row r="99" spans="1:7">
      <c r="B99" s="106"/>
      <c r="C99" s="123"/>
      <c r="D99" s="124"/>
      <c r="E99" s="125"/>
      <c r="F99" s="121"/>
      <c r="G99" s="121"/>
    </row>
    <row r="100" spans="1:7">
      <c r="B100" s="106"/>
      <c r="C100" s="123"/>
      <c r="D100" s="124"/>
      <c r="E100" s="125"/>
      <c r="F100" s="121"/>
      <c r="G100" s="121"/>
    </row>
    <row r="101" spans="1:7">
      <c r="B101" s="106"/>
      <c r="C101" s="123"/>
      <c r="D101" s="124"/>
      <c r="E101" s="125"/>
      <c r="F101" s="121"/>
      <c r="G101" s="121"/>
    </row>
    <row r="102" spans="1:7">
      <c r="B102" s="106"/>
      <c r="C102" s="123"/>
      <c r="D102" s="124"/>
      <c r="E102" s="125"/>
      <c r="F102" s="121"/>
      <c r="G102" s="121"/>
    </row>
    <row r="103" spans="1:7">
      <c r="B103" s="106"/>
      <c r="C103" s="123"/>
      <c r="D103" s="124"/>
      <c r="E103" s="125"/>
      <c r="F103" s="121"/>
      <c r="G103" s="121"/>
    </row>
    <row r="104" spans="1:7">
      <c r="B104" s="106"/>
      <c r="C104" s="123"/>
      <c r="D104" s="124"/>
      <c r="E104" s="125"/>
      <c r="F104" s="121"/>
      <c r="G104" s="121"/>
    </row>
    <row r="105" spans="1:7" s="107" customFormat="1">
      <c r="A105" s="108"/>
      <c r="B105" s="40"/>
      <c r="C105" s="127"/>
      <c r="D105" s="31"/>
      <c r="E105" s="42"/>
      <c r="F105" s="42"/>
      <c r="G105" s="42"/>
    </row>
    <row r="106" spans="1:7" s="107" customFormat="1">
      <c r="A106" s="108"/>
      <c r="B106" s="40"/>
      <c r="C106" s="123"/>
      <c r="D106" s="31"/>
      <c r="E106" s="42"/>
      <c r="F106" s="42"/>
      <c r="G106" s="42"/>
    </row>
    <row r="107" spans="1:7" s="107" customFormat="1">
      <c r="A107" s="108"/>
      <c r="B107" s="40"/>
      <c r="C107" s="123"/>
      <c r="D107" s="31"/>
      <c r="E107" s="42"/>
      <c r="F107" s="42"/>
      <c r="G107" s="42"/>
    </row>
    <row r="108" spans="1:7" s="107" customFormat="1">
      <c r="A108" s="108"/>
      <c r="B108" s="40"/>
      <c r="C108" s="123"/>
      <c r="D108" s="31"/>
      <c r="E108" s="42"/>
      <c r="F108" s="42"/>
      <c r="G108" s="42"/>
    </row>
    <row r="109" spans="1:7" s="107" customFormat="1">
      <c r="A109" s="108"/>
      <c r="B109" s="40"/>
      <c r="C109" s="123"/>
      <c r="D109" s="31"/>
      <c r="E109" s="42"/>
      <c r="F109" s="42"/>
      <c r="G109" s="42"/>
    </row>
    <row r="110" spans="1:7" s="107" customFormat="1">
      <c r="A110" s="108"/>
      <c r="B110" s="40"/>
      <c r="C110" s="123"/>
      <c r="D110" s="31"/>
      <c r="E110" s="42"/>
      <c r="F110" s="42"/>
      <c r="G110" s="42"/>
    </row>
    <row r="111" spans="1:7" s="107" customFormat="1">
      <c r="A111" s="108"/>
      <c r="B111" s="40"/>
      <c r="C111" s="123"/>
      <c r="D111" s="31"/>
      <c r="E111" s="42"/>
      <c r="F111" s="42"/>
      <c r="G111" s="42"/>
    </row>
    <row r="112" spans="1:7" s="107" customFormat="1">
      <c r="A112" s="108"/>
      <c r="B112" s="40"/>
      <c r="C112" s="123"/>
      <c r="D112" s="31"/>
      <c r="E112" s="42"/>
      <c r="F112" s="42"/>
      <c r="G112" s="42"/>
    </row>
    <row r="113" spans="1:7">
      <c r="A113" s="43"/>
      <c r="B113" s="44"/>
      <c r="C113" s="45"/>
      <c r="D113" s="46"/>
      <c r="E113" s="47"/>
      <c r="F113" s="184"/>
      <c r="G113" s="184"/>
    </row>
    <row r="114" spans="1:7">
      <c r="A114" s="43"/>
      <c r="B114" s="44"/>
      <c r="C114" s="48"/>
      <c r="D114" s="49"/>
      <c r="E114" s="50"/>
      <c r="F114" s="185"/>
      <c r="G114" s="185"/>
    </row>
    <row r="115" spans="1:7">
      <c r="A115" s="51"/>
      <c r="B115" s="238"/>
      <c r="C115" s="9"/>
      <c r="D115" s="10"/>
      <c r="E115" s="11"/>
      <c r="F115" s="11"/>
      <c r="G115" s="11"/>
    </row>
    <row r="116" spans="1:7" s="12" customFormat="1">
      <c r="A116" s="13"/>
      <c r="B116" s="13"/>
      <c r="C116" s="120"/>
      <c r="D116" s="131"/>
      <c r="E116" s="101"/>
      <c r="F116" s="101"/>
      <c r="G116" s="101"/>
    </row>
    <row r="117" spans="1:7" s="12" customFormat="1">
      <c r="A117" s="13"/>
      <c r="B117" s="13"/>
      <c r="C117" s="120"/>
      <c r="D117" s="131"/>
      <c r="E117" s="101"/>
      <c r="F117" s="101"/>
      <c r="G117" s="101"/>
    </row>
    <row r="118" spans="1:7" s="12" customFormat="1">
      <c r="A118" s="13"/>
      <c r="B118" s="13"/>
      <c r="C118" s="120"/>
      <c r="D118" s="131"/>
      <c r="E118" s="101"/>
      <c r="F118" s="101"/>
      <c r="G118" s="101"/>
    </row>
    <row r="119" spans="1:7" s="12" customFormat="1">
      <c r="A119" s="13"/>
      <c r="B119" s="13"/>
      <c r="C119" s="120"/>
      <c r="D119" s="131"/>
      <c r="E119" s="101"/>
      <c r="F119" s="101"/>
      <c r="G119" s="101"/>
    </row>
    <row r="120" spans="1:7" s="12" customFormat="1">
      <c r="A120" s="13"/>
      <c r="B120" s="52"/>
      <c r="C120" s="120"/>
      <c r="D120" s="107"/>
      <c r="E120" s="38"/>
      <c r="F120" s="38"/>
      <c r="G120" s="38"/>
    </row>
    <row r="121" spans="1:7" s="12" customFormat="1" ht="51" customHeight="1">
      <c r="A121" s="13"/>
      <c r="B121" s="52"/>
      <c r="C121" s="423"/>
      <c r="D121" s="107"/>
      <c r="E121" s="38"/>
      <c r="F121" s="38"/>
      <c r="G121" s="38"/>
    </row>
    <row r="122" spans="1:7" s="12" customFormat="1">
      <c r="A122" s="13"/>
      <c r="B122" s="52"/>
      <c r="C122" s="423"/>
      <c r="D122" s="107"/>
      <c r="E122" s="38"/>
      <c r="F122" s="38"/>
      <c r="G122" s="38"/>
    </row>
    <row r="123" spans="1:7">
      <c r="A123" s="224"/>
      <c r="B123" s="224"/>
      <c r="C123" s="423"/>
      <c r="D123" s="128"/>
      <c r="E123" s="121"/>
      <c r="F123" s="121"/>
      <c r="G123" s="121"/>
    </row>
    <row r="124" spans="1:7">
      <c r="A124" s="224"/>
      <c r="B124" s="224"/>
      <c r="C124" s="14"/>
      <c r="D124" s="14"/>
      <c r="E124" s="14"/>
      <c r="F124" s="14"/>
      <c r="G124" s="14"/>
    </row>
    <row r="125" spans="1:7">
      <c r="A125" s="224"/>
      <c r="B125" s="224"/>
      <c r="C125" s="14"/>
      <c r="D125" s="128"/>
      <c r="E125" s="121"/>
      <c r="F125" s="172"/>
      <c r="G125" s="196"/>
    </row>
    <row r="126" spans="1:7">
      <c r="A126" s="224"/>
      <c r="B126" s="224"/>
      <c r="C126" s="14"/>
      <c r="D126" s="14"/>
      <c r="E126" s="14"/>
      <c r="F126" s="14"/>
      <c r="G126" s="14"/>
    </row>
    <row r="127" spans="1:7">
      <c r="A127" s="224"/>
      <c r="B127" s="224"/>
      <c r="C127" s="14"/>
      <c r="D127" s="128"/>
      <c r="E127" s="121"/>
      <c r="F127" s="172"/>
      <c r="G127" s="196"/>
    </row>
    <row r="128" spans="1:7">
      <c r="A128" s="224"/>
      <c r="B128" s="224"/>
      <c r="C128" s="14"/>
      <c r="D128" s="128"/>
      <c r="E128" s="121"/>
      <c r="F128" s="172"/>
      <c r="G128" s="196"/>
    </row>
    <row r="129" spans="1:7">
      <c r="A129" s="224"/>
      <c r="B129" s="224"/>
      <c r="C129" s="14"/>
      <c r="D129" s="128"/>
      <c r="E129" s="121"/>
      <c r="F129" s="172"/>
      <c r="G129" s="196"/>
    </row>
    <row r="130" spans="1:7">
      <c r="A130" s="224"/>
      <c r="B130" s="224"/>
      <c r="C130" s="14"/>
      <c r="D130" s="128"/>
      <c r="E130" s="121"/>
      <c r="F130" s="172"/>
      <c r="G130" s="196"/>
    </row>
    <row r="131" spans="1:7">
      <c r="A131" s="224"/>
      <c r="B131" s="14"/>
      <c r="C131" s="14"/>
      <c r="D131" s="128"/>
      <c r="E131" s="121"/>
      <c r="F131" s="172"/>
      <c r="G131" s="196"/>
    </row>
    <row r="132" spans="1:7">
      <c r="A132" s="224"/>
      <c r="B132" s="224"/>
      <c r="C132" s="423"/>
      <c r="D132" s="128"/>
      <c r="E132" s="121"/>
      <c r="F132" s="121"/>
      <c r="G132" s="121"/>
    </row>
    <row r="133" spans="1:7">
      <c r="A133" s="224"/>
      <c r="B133" s="224"/>
      <c r="C133" s="423"/>
      <c r="D133" s="128"/>
      <c r="E133" s="121"/>
      <c r="F133" s="172"/>
      <c r="G133" s="196"/>
    </row>
    <row r="134" spans="1:7">
      <c r="A134" s="224"/>
      <c r="B134" s="224"/>
      <c r="C134" s="423"/>
      <c r="D134" s="128"/>
      <c r="E134" s="121"/>
      <c r="F134" s="121"/>
      <c r="G134" s="121"/>
    </row>
    <row r="135" spans="1:7">
      <c r="A135" s="224"/>
      <c r="B135" s="224"/>
      <c r="C135" s="423"/>
      <c r="D135" s="128"/>
      <c r="E135" s="121"/>
      <c r="F135" s="121"/>
      <c r="G135" s="121"/>
    </row>
    <row r="136" spans="1:7">
      <c r="A136" s="224"/>
      <c r="B136" s="224"/>
      <c r="C136" s="423"/>
      <c r="D136" s="128"/>
      <c r="E136" s="121"/>
      <c r="F136" s="172"/>
      <c r="G136" s="196"/>
    </row>
    <row r="137" spans="1:7">
      <c r="A137" s="224"/>
      <c r="B137" s="224"/>
      <c r="C137" s="423"/>
      <c r="D137" s="14"/>
      <c r="E137" s="14"/>
      <c r="F137" s="14"/>
      <c r="G137" s="14"/>
    </row>
    <row r="138" spans="1:7">
      <c r="B138" s="224"/>
      <c r="C138" s="423"/>
      <c r="D138" s="128"/>
      <c r="E138" s="121"/>
      <c r="F138" s="172"/>
      <c r="G138" s="196"/>
    </row>
    <row r="139" spans="1:7">
      <c r="B139" s="224"/>
      <c r="C139" s="423"/>
      <c r="D139" s="128"/>
      <c r="E139" s="121"/>
      <c r="F139" s="172"/>
      <c r="G139" s="196"/>
    </row>
    <row r="140" spans="1:7">
      <c r="B140" s="224"/>
      <c r="C140" s="423"/>
      <c r="D140" s="128"/>
      <c r="E140" s="121"/>
      <c r="F140" s="172"/>
      <c r="G140" s="196"/>
    </row>
    <row r="141" spans="1:7">
      <c r="B141" s="224"/>
      <c r="C141" s="423"/>
      <c r="D141" s="14"/>
      <c r="E141" s="14"/>
      <c r="F141" s="14"/>
      <c r="G141" s="14"/>
    </row>
    <row r="142" spans="1:7">
      <c r="B142" s="224"/>
      <c r="C142" s="423"/>
      <c r="D142" s="14"/>
      <c r="E142" s="14"/>
      <c r="F142" s="14"/>
      <c r="G142" s="14"/>
    </row>
    <row r="143" spans="1:7">
      <c r="B143" s="224"/>
      <c r="C143" s="110"/>
      <c r="D143" s="128"/>
      <c r="E143" s="121"/>
      <c r="F143" s="172"/>
      <c r="G143" s="196"/>
    </row>
    <row r="144" spans="1:7">
      <c r="B144" s="224"/>
      <c r="C144" s="110"/>
      <c r="D144" s="128"/>
      <c r="E144" s="121"/>
      <c r="F144" s="172"/>
      <c r="G144" s="196"/>
    </row>
    <row r="145" spans="1:7">
      <c r="B145" s="224"/>
      <c r="C145" s="110"/>
      <c r="D145" s="128"/>
      <c r="E145" s="121"/>
      <c r="F145" s="172"/>
      <c r="G145" s="196"/>
    </row>
    <row r="146" spans="1:7">
      <c r="B146" s="224"/>
      <c r="C146" s="120"/>
      <c r="D146" s="128"/>
      <c r="E146" s="121"/>
      <c r="F146" s="172"/>
      <c r="G146" s="196"/>
    </row>
    <row r="147" spans="1:7">
      <c r="B147" s="224"/>
      <c r="C147" s="423"/>
      <c r="D147" s="128"/>
      <c r="E147" s="121"/>
      <c r="F147" s="172"/>
      <c r="G147" s="196"/>
    </row>
    <row r="148" spans="1:7">
      <c r="B148" s="224"/>
      <c r="C148" s="423"/>
      <c r="D148" s="128"/>
      <c r="E148" s="121"/>
      <c r="F148" s="172"/>
      <c r="G148" s="196"/>
    </row>
    <row r="149" spans="1:7">
      <c r="B149" s="224"/>
      <c r="C149" s="423"/>
      <c r="D149" s="128"/>
      <c r="E149" s="121"/>
      <c r="F149" s="172"/>
      <c r="G149" s="196"/>
    </row>
    <row r="150" spans="1:7">
      <c r="B150" s="224"/>
      <c r="C150" s="423"/>
      <c r="D150" s="128"/>
      <c r="E150" s="121"/>
      <c r="F150" s="172"/>
      <c r="G150" s="196"/>
    </row>
    <row r="151" spans="1:7">
      <c r="B151" s="224"/>
      <c r="C151" s="423"/>
      <c r="D151" s="128"/>
      <c r="E151" s="121"/>
      <c r="F151" s="172"/>
      <c r="G151" s="196"/>
    </row>
    <row r="152" spans="1:7">
      <c r="B152" s="224"/>
      <c r="C152" s="423"/>
    </row>
    <row r="153" spans="1:7" s="12" customFormat="1">
      <c r="A153" s="116"/>
      <c r="B153" s="13"/>
      <c r="C153" s="120"/>
      <c r="D153" s="131"/>
      <c r="E153" s="101"/>
      <c r="F153" s="101"/>
      <c r="G153" s="101"/>
    </row>
    <row r="154" spans="1:7" s="12" customFormat="1">
      <c r="A154" s="116"/>
      <c r="B154" s="13"/>
      <c r="C154" s="120"/>
      <c r="D154" s="131"/>
      <c r="E154" s="101"/>
      <c r="F154" s="101"/>
      <c r="G154" s="101"/>
    </row>
    <row r="155" spans="1:7">
      <c r="B155" s="106"/>
      <c r="C155" s="120"/>
    </row>
    <row r="156" spans="1:7">
      <c r="B156" s="106"/>
      <c r="C156" s="423"/>
    </row>
    <row r="157" spans="1:7">
      <c r="B157" s="106"/>
      <c r="C157" s="423"/>
    </row>
    <row r="158" spans="1:7">
      <c r="B158" s="106"/>
      <c r="C158" s="423"/>
    </row>
    <row r="159" spans="1:7">
      <c r="B159" s="106"/>
      <c r="C159" s="423"/>
    </row>
    <row r="160" spans="1:7">
      <c r="B160" s="106"/>
      <c r="C160" s="423"/>
    </row>
    <row r="161" spans="2:7">
      <c r="B161" s="106"/>
      <c r="C161" s="423"/>
    </row>
    <row r="162" spans="2:7" ht="13.5">
      <c r="B162" s="106"/>
      <c r="C162" s="53"/>
    </row>
    <row r="163" spans="2:7">
      <c r="B163" s="106"/>
      <c r="C163" s="423"/>
      <c r="D163" s="128"/>
      <c r="E163" s="121"/>
      <c r="F163" s="172"/>
      <c r="G163" s="196"/>
    </row>
    <row r="164" spans="2:7">
      <c r="B164" s="106"/>
      <c r="C164" s="423"/>
    </row>
    <row r="165" spans="2:7">
      <c r="B165" s="106"/>
      <c r="C165" s="423"/>
      <c r="D165" s="14"/>
      <c r="E165" s="14"/>
      <c r="F165" s="14"/>
      <c r="G165" s="14"/>
    </row>
    <row r="166" spans="2:7">
      <c r="B166" s="106"/>
      <c r="C166" s="423"/>
      <c r="D166" s="128"/>
      <c r="E166" s="121"/>
      <c r="F166" s="172"/>
      <c r="G166" s="196"/>
    </row>
    <row r="167" spans="2:7">
      <c r="B167" s="106"/>
      <c r="C167" s="423"/>
    </row>
    <row r="168" spans="2:7">
      <c r="B168" s="106"/>
      <c r="C168" s="423"/>
      <c r="D168" s="128"/>
      <c r="E168" s="121"/>
      <c r="F168" s="172"/>
      <c r="G168" s="196"/>
    </row>
    <row r="169" spans="2:7">
      <c r="B169" s="106"/>
      <c r="C169" s="423"/>
    </row>
    <row r="170" spans="2:7" ht="40.5" customHeight="1">
      <c r="B170" s="106"/>
      <c r="C170" s="423"/>
      <c r="D170" s="128"/>
      <c r="E170" s="121"/>
      <c r="F170" s="172"/>
      <c r="G170" s="196"/>
    </row>
    <row r="171" spans="2:7">
      <c r="B171" s="106"/>
      <c r="C171" s="423"/>
    </row>
    <row r="172" spans="2:7">
      <c r="B172" s="106"/>
      <c r="C172" s="423"/>
      <c r="D172" s="128"/>
      <c r="E172" s="121"/>
      <c r="F172" s="172"/>
      <c r="G172" s="196"/>
    </row>
    <row r="173" spans="2:7">
      <c r="B173" s="106"/>
      <c r="C173" s="423"/>
    </row>
    <row r="174" spans="2:7">
      <c r="B174" s="106"/>
      <c r="C174" s="423"/>
      <c r="D174" s="128"/>
      <c r="E174" s="121"/>
      <c r="F174" s="172"/>
      <c r="G174" s="196"/>
    </row>
    <row r="175" spans="2:7">
      <c r="B175" s="106"/>
      <c r="C175" s="423"/>
    </row>
    <row r="176" spans="2:7">
      <c r="B176" s="106"/>
      <c r="C176" s="423"/>
    </row>
    <row r="177" spans="2:7">
      <c r="B177" s="106"/>
      <c r="C177" s="110"/>
      <c r="D177" s="128"/>
      <c r="E177" s="121"/>
      <c r="F177" s="172"/>
      <c r="G177" s="196"/>
    </row>
    <row r="178" spans="2:7">
      <c r="B178" s="106"/>
      <c r="C178" s="110"/>
      <c r="D178" s="128"/>
      <c r="E178" s="121"/>
      <c r="F178" s="172"/>
      <c r="G178" s="196"/>
    </row>
    <row r="179" spans="2:7">
      <c r="B179" s="106"/>
      <c r="C179" s="110"/>
      <c r="D179" s="128"/>
      <c r="E179" s="121"/>
      <c r="F179" s="172"/>
      <c r="G179" s="196"/>
    </row>
    <row r="180" spans="2:7">
      <c r="B180" s="106"/>
      <c r="C180" s="110"/>
      <c r="D180" s="128"/>
      <c r="E180" s="121"/>
      <c r="F180" s="172"/>
      <c r="G180" s="196"/>
    </row>
    <row r="181" spans="2:7">
      <c r="B181" s="106"/>
      <c r="C181" s="110"/>
      <c r="D181" s="128"/>
      <c r="E181" s="121"/>
      <c r="F181" s="172"/>
      <c r="G181" s="196"/>
    </row>
    <row r="182" spans="2:7">
      <c r="B182" s="106"/>
      <c r="C182" s="110"/>
      <c r="D182" s="128"/>
      <c r="E182" s="121"/>
      <c r="F182" s="172"/>
      <c r="G182" s="196"/>
    </row>
    <row r="183" spans="2:7">
      <c r="B183" s="106"/>
      <c r="C183" s="110"/>
      <c r="D183" s="128"/>
      <c r="E183" s="121"/>
      <c r="F183" s="172"/>
      <c r="G183" s="196"/>
    </row>
    <row r="184" spans="2:7">
      <c r="B184" s="106"/>
      <c r="C184" s="110"/>
      <c r="D184" s="128"/>
      <c r="E184" s="121"/>
      <c r="F184" s="172"/>
      <c r="G184" s="196"/>
    </row>
    <row r="185" spans="2:7">
      <c r="B185" s="106"/>
      <c r="C185" s="110"/>
      <c r="D185" s="128"/>
      <c r="E185" s="121"/>
      <c r="F185" s="172"/>
      <c r="G185" s="196"/>
    </row>
    <row r="186" spans="2:7">
      <c r="B186" s="106"/>
      <c r="C186" s="110"/>
      <c r="D186" s="128"/>
      <c r="E186" s="121"/>
      <c r="F186" s="172"/>
      <c r="G186" s="196"/>
    </row>
    <row r="187" spans="2:7">
      <c r="B187" s="106"/>
      <c r="C187" s="110"/>
      <c r="D187" s="128"/>
      <c r="E187" s="121"/>
      <c r="F187" s="172"/>
      <c r="G187" s="196"/>
    </row>
    <row r="188" spans="2:7">
      <c r="B188" s="106"/>
      <c r="C188" s="54"/>
      <c r="D188" s="14"/>
      <c r="E188" s="14"/>
      <c r="F188" s="14"/>
      <c r="G188" s="14"/>
    </row>
    <row r="189" spans="2:7">
      <c r="B189" s="106"/>
      <c r="C189" s="110"/>
      <c r="D189" s="128"/>
      <c r="E189" s="121"/>
      <c r="F189" s="172"/>
      <c r="G189" s="196"/>
    </row>
    <row r="190" spans="2:7">
      <c r="B190" s="106"/>
      <c r="C190" s="110"/>
      <c r="D190" s="128"/>
      <c r="E190" s="121"/>
      <c r="F190" s="172"/>
      <c r="G190" s="196"/>
    </row>
    <row r="191" spans="2:7">
      <c r="B191" s="106"/>
      <c r="C191" s="110"/>
      <c r="D191" s="128"/>
      <c r="E191" s="121"/>
      <c r="F191" s="172"/>
      <c r="G191" s="196"/>
    </row>
    <row r="192" spans="2:7">
      <c r="B192" s="106"/>
      <c r="C192" s="110"/>
      <c r="D192" s="128"/>
      <c r="E192" s="121"/>
      <c r="F192" s="172"/>
      <c r="G192" s="196"/>
    </row>
    <row r="193" spans="2:7">
      <c r="B193" s="106"/>
      <c r="C193" s="54"/>
      <c r="D193" s="14"/>
      <c r="E193" s="14"/>
      <c r="F193" s="14"/>
      <c r="G193" s="14"/>
    </row>
    <row r="194" spans="2:7">
      <c r="B194" s="106"/>
      <c r="C194" s="110"/>
      <c r="D194" s="128"/>
      <c r="E194" s="121"/>
      <c r="F194" s="172"/>
      <c r="G194" s="196"/>
    </row>
    <row r="195" spans="2:7">
      <c r="B195" s="106"/>
      <c r="C195" s="110"/>
      <c r="D195" s="128"/>
      <c r="E195" s="121"/>
      <c r="F195" s="172"/>
      <c r="G195" s="196"/>
    </row>
    <row r="196" spans="2:7">
      <c r="B196" s="106"/>
      <c r="C196" s="110"/>
      <c r="D196" s="128"/>
      <c r="E196" s="121"/>
      <c r="F196" s="172"/>
      <c r="G196" s="196"/>
    </row>
    <row r="197" spans="2:7">
      <c r="B197" s="106"/>
      <c r="C197" s="54"/>
      <c r="D197" s="14"/>
      <c r="E197" s="14"/>
      <c r="F197" s="14"/>
      <c r="G197" s="14"/>
    </row>
    <row r="198" spans="2:7">
      <c r="B198" s="106"/>
      <c r="C198" s="110"/>
      <c r="D198" s="128"/>
      <c r="E198" s="121"/>
      <c r="F198" s="172"/>
      <c r="G198" s="196"/>
    </row>
    <row r="199" spans="2:7">
      <c r="B199" s="106"/>
      <c r="C199" s="110"/>
      <c r="D199" s="128"/>
      <c r="E199" s="121"/>
      <c r="F199" s="172"/>
      <c r="G199" s="196"/>
    </row>
    <row r="200" spans="2:7">
      <c r="B200" s="106"/>
      <c r="C200" s="110"/>
      <c r="D200" s="128"/>
      <c r="E200" s="121"/>
      <c r="F200" s="172"/>
      <c r="G200" s="196"/>
    </row>
    <row r="201" spans="2:7">
      <c r="B201" s="106"/>
      <c r="C201" s="110"/>
      <c r="D201" s="128"/>
      <c r="E201" s="121"/>
      <c r="F201" s="172"/>
      <c r="G201" s="196"/>
    </row>
    <row r="202" spans="2:7">
      <c r="B202" s="106"/>
      <c r="C202" s="54"/>
      <c r="D202" s="128"/>
      <c r="E202" s="121"/>
      <c r="F202" s="172"/>
      <c r="G202" s="196"/>
    </row>
    <row r="203" spans="2:7">
      <c r="B203" s="106"/>
      <c r="C203" s="110"/>
      <c r="D203" s="14"/>
      <c r="E203" s="14"/>
      <c r="F203" s="14"/>
      <c r="G203" s="14"/>
    </row>
    <row r="204" spans="2:7">
      <c r="B204" s="106"/>
      <c r="C204" s="54"/>
      <c r="D204" s="128"/>
      <c r="E204" s="121"/>
      <c r="F204" s="172"/>
      <c r="G204" s="196"/>
    </row>
    <row r="205" spans="2:7">
      <c r="B205" s="106"/>
      <c r="C205" s="110"/>
      <c r="D205" s="128"/>
      <c r="E205" s="121"/>
      <c r="F205" s="172"/>
      <c r="G205" s="196"/>
    </row>
    <row r="206" spans="2:7">
      <c r="B206" s="106"/>
      <c r="C206" s="54"/>
      <c r="D206" s="128"/>
      <c r="E206" s="121"/>
      <c r="F206" s="172"/>
      <c r="G206" s="196"/>
    </row>
    <row r="207" spans="2:7">
      <c r="B207" s="106"/>
      <c r="C207" s="110"/>
      <c r="D207" s="128"/>
      <c r="E207" s="121"/>
      <c r="F207" s="172"/>
      <c r="G207" s="196"/>
    </row>
    <row r="208" spans="2:7">
      <c r="B208" s="106"/>
      <c r="C208" s="54"/>
      <c r="D208" s="128"/>
      <c r="E208" s="121"/>
      <c r="F208" s="172"/>
      <c r="G208" s="196"/>
    </row>
    <row r="209" spans="2:7">
      <c r="B209" s="106"/>
      <c r="C209" s="54"/>
      <c r="D209" s="128"/>
      <c r="E209" s="121"/>
      <c r="F209" s="172"/>
      <c r="G209" s="196"/>
    </row>
    <row r="210" spans="2:7">
      <c r="B210" s="106"/>
      <c r="C210" s="54"/>
      <c r="D210" s="128"/>
      <c r="E210" s="121"/>
      <c r="F210" s="172"/>
      <c r="G210" s="196"/>
    </row>
    <row r="211" spans="2:7">
      <c r="B211" s="106"/>
      <c r="C211" s="54"/>
      <c r="D211" s="128"/>
      <c r="E211" s="121"/>
      <c r="F211" s="172"/>
      <c r="G211" s="196"/>
    </row>
    <row r="212" spans="2:7">
      <c r="B212" s="106"/>
      <c r="C212" s="54"/>
      <c r="D212" s="128"/>
      <c r="E212" s="121"/>
      <c r="F212" s="172"/>
      <c r="G212" s="196"/>
    </row>
    <row r="213" spans="2:7">
      <c r="B213" s="106"/>
      <c r="C213" s="54"/>
      <c r="D213" s="128"/>
      <c r="E213" s="121"/>
      <c r="F213" s="172"/>
      <c r="G213" s="196"/>
    </row>
    <row r="214" spans="2:7">
      <c r="B214" s="106"/>
      <c r="C214" s="54"/>
      <c r="D214" s="128"/>
      <c r="E214" s="121"/>
      <c r="F214" s="172"/>
      <c r="G214" s="196"/>
    </row>
    <row r="215" spans="2:7">
      <c r="B215" s="106"/>
      <c r="C215" s="54"/>
      <c r="D215" s="128"/>
      <c r="E215" s="121"/>
      <c r="F215" s="172"/>
      <c r="G215" s="196"/>
    </row>
    <row r="216" spans="2:7">
      <c r="B216" s="106"/>
      <c r="C216" s="54"/>
      <c r="D216" s="128"/>
      <c r="E216" s="121"/>
      <c r="F216" s="172"/>
      <c r="G216" s="196"/>
    </row>
    <row r="217" spans="2:7">
      <c r="B217" s="106"/>
      <c r="C217" s="54"/>
      <c r="D217" s="128"/>
      <c r="E217" s="121"/>
      <c r="F217" s="172"/>
      <c r="G217" s="196"/>
    </row>
    <row r="218" spans="2:7">
      <c r="B218" s="106"/>
      <c r="C218" s="54"/>
      <c r="D218" s="128"/>
      <c r="E218" s="121"/>
      <c r="F218" s="172"/>
      <c r="G218" s="196"/>
    </row>
    <row r="219" spans="2:7">
      <c r="B219" s="106"/>
      <c r="C219" s="54"/>
      <c r="D219" s="128"/>
      <c r="E219" s="121"/>
      <c r="F219" s="172"/>
      <c r="G219" s="196"/>
    </row>
    <row r="220" spans="2:7">
      <c r="B220" s="106"/>
      <c r="C220" s="54"/>
      <c r="D220" s="128"/>
      <c r="E220" s="121"/>
      <c r="F220" s="172"/>
      <c r="G220" s="196"/>
    </row>
    <row r="221" spans="2:7">
      <c r="B221" s="106"/>
      <c r="C221" s="54"/>
      <c r="D221" s="128"/>
      <c r="E221" s="121"/>
      <c r="F221" s="172"/>
      <c r="G221" s="196"/>
    </row>
    <row r="222" spans="2:7">
      <c r="B222" s="106"/>
      <c r="C222" s="54"/>
      <c r="D222" s="128"/>
      <c r="E222" s="121"/>
      <c r="F222" s="172"/>
      <c r="G222" s="196"/>
    </row>
    <row r="223" spans="2:7">
      <c r="B223" s="106"/>
      <c r="C223" s="54"/>
      <c r="D223" s="128"/>
      <c r="E223" s="121"/>
      <c r="F223" s="172"/>
      <c r="G223" s="196"/>
    </row>
    <row r="224" spans="2:7">
      <c r="B224" s="106"/>
      <c r="C224" s="54"/>
      <c r="D224" s="128"/>
      <c r="E224" s="121"/>
      <c r="F224" s="172"/>
      <c r="G224" s="196"/>
    </row>
    <row r="225" spans="1:7">
      <c r="A225" s="108"/>
      <c r="B225" s="106"/>
      <c r="C225" s="123"/>
      <c r="D225" s="128"/>
      <c r="E225" s="121"/>
      <c r="F225" s="172"/>
      <c r="G225" s="172"/>
    </row>
    <row r="226" spans="1:7" s="12" customFormat="1">
      <c r="A226" s="8"/>
      <c r="B226" s="106"/>
      <c r="C226" s="127"/>
      <c r="D226" s="246"/>
      <c r="E226" s="101"/>
      <c r="F226" s="172"/>
      <c r="G226" s="166"/>
    </row>
    <row r="229" spans="1:7" s="12" customFormat="1">
      <c r="A229" s="116"/>
      <c r="B229" s="13"/>
      <c r="C229" s="120"/>
      <c r="D229" s="131"/>
      <c r="E229" s="101"/>
      <c r="F229" s="172"/>
      <c r="G229" s="172"/>
    </row>
    <row r="230" spans="1:7">
      <c r="A230" s="15"/>
      <c r="B230" s="224"/>
      <c r="C230" s="423"/>
      <c r="D230" s="128"/>
      <c r="E230" s="121"/>
      <c r="F230" s="172"/>
      <c r="G230" s="172"/>
    </row>
    <row r="231" spans="1:7" ht="13.5">
      <c r="A231" s="15"/>
      <c r="B231" s="224"/>
      <c r="C231" s="53"/>
      <c r="D231" s="128"/>
      <c r="E231" s="121"/>
      <c r="F231" s="172"/>
      <c r="G231" s="172"/>
    </row>
    <row r="232" spans="1:7">
      <c r="A232" s="15"/>
      <c r="B232" s="224"/>
      <c r="C232" s="423"/>
      <c r="D232" s="128"/>
      <c r="E232" s="121"/>
      <c r="F232" s="172"/>
      <c r="G232" s="172"/>
    </row>
    <row r="233" spans="1:7">
      <c r="A233" s="15"/>
      <c r="B233" s="224"/>
      <c r="C233" s="423"/>
      <c r="D233" s="128"/>
      <c r="E233" s="121"/>
      <c r="F233" s="172"/>
      <c r="G233" s="172"/>
    </row>
    <row r="234" spans="1:7">
      <c r="A234" s="15"/>
      <c r="B234" s="224"/>
      <c r="C234" s="423"/>
      <c r="D234" s="128"/>
      <c r="E234" s="121"/>
      <c r="F234" s="172"/>
      <c r="G234" s="172"/>
    </row>
    <row r="235" spans="1:7">
      <c r="A235" s="15"/>
      <c r="B235" s="224"/>
      <c r="C235" s="423"/>
      <c r="D235" s="128"/>
      <c r="E235" s="121"/>
      <c r="F235" s="172"/>
      <c r="G235" s="172"/>
    </row>
    <row r="236" spans="1:7">
      <c r="A236" s="15"/>
      <c r="B236" s="224"/>
      <c r="C236" s="423"/>
      <c r="D236" s="128"/>
      <c r="E236" s="121"/>
      <c r="F236" s="172"/>
      <c r="G236" s="172"/>
    </row>
    <row r="237" spans="1:7">
      <c r="A237" s="15"/>
      <c r="B237" s="224"/>
      <c r="C237" s="423"/>
      <c r="D237" s="128"/>
      <c r="E237" s="121"/>
      <c r="F237" s="172"/>
      <c r="G237" s="172"/>
    </row>
    <row r="238" spans="1:7">
      <c r="A238" s="15"/>
      <c r="B238" s="224"/>
      <c r="C238" s="423"/>
      <c r="D238" s="128"/>
      <c r="E238" s="121"/>
      <c r="F238" s="172"/>
      <c r="G238" s="172"/>
    </row>
    <row r="239" spans="1:7">
      <c r="A239" s="15"/>
      <c r="B239" s="224"/>
      <c r="C239" s="423"/>
      <c r="D239" s="128"/>
      <c r="E239" s="121"/>
      <c r="F239" s="172"/>
      <c r="G239" s="172"/>
    </row>
    <row r="240" spans="1:7">
      <c r="A240" s="15"/>
      <c r="B240" s="224"/>
      <c r="C240" s="423"/>
      <c r="D240" s="128"/>
      <c r="E240" s="121"/>
      <c r="F240" s="172"/>
      <c r="G240" s="172"/>
    </row>
    <row r="241" spans="1:7">
      <c r="A241" s="15"/>
      <c r="B241" s="224"/>
      <c r="C241" s="423"/>
      <c r="D241" s="128"/>
      <c r="E241" s="121"/>
      <c r="F241" s="172"/>
      <c r="G241" s="196"/>
    </row>
    <row r="242" spans="1:7" ht="13.5">
      <c r="A242" s="15"/>
      <c r="B242" s="224"/>
      <c r="C242" s="53"/>
      <c r="D242" s="128"/>
      <c r="E242" s="121"/>
      <c r="F242" s="172"/>
      <c r="G242" s="196"/>
    </row>
    <row r="243" spans="1:7">
      <c r="A243" s="15"/>
      <c r="B243" s="224"/>
      <c r="C243" s="13"/>
      <c r="D243" s="128"/>
      <c r="E243" s="121"/>
      <c r="F243" s="172"/>
      <c r="G243" s="196"/>
    </row>
    <row r="244" spans="1:7">
      <c r="A244" s="15"/>
      <c r="B244" s="224"/>
      <c r="C244" s="75"/>
      <c r="D244" s="167"/>
      <c r="E244" s="192"/>
      <c r="F244" s="172"/>
      <c r="G244" s="196"/>
    </row>
    <row r="245" spans="1:7">
      <c r="A245" s="15"/>
      <c r="B245" s="224"/>
      <c r="C245" s="75"/>
      <c r="D245" s="167"/>
      <c r="E245" s="192"/>
      <c r="F245" s="172"/>
      <c r="G245" s="196"/>
    </row>
    <row r="246" spans="1:7" ht="40.5" customHeight="1">
      <c r="A246" s="15"/>
      <c r="B246" s="224"/>
      <c r="C246" s="423"/>
      <c r="D246" s="128"/>
      <c r="E246" s="121"/>
      <c r="F246" s="172"/>
      <c r="G246" s="196"/>
    </row>
    <row r="247" spans="1:7">
      <c r="A247" s="15"/>
      <c r="B247" s="224"/>
      <c r="C247" s="423"/>
      <c r="D247" s="128"/>
      <c r="E247" s="121"/>
      <c r="F247" s="172"/>
      <c r="G247" s="196"/>
    </row>
    <row r="248" spans="1:7">
      <c r="A248" s="15"/>
      <c r="B248" s="224"/>
      <c r="C248" s="423"/>
      <c r="D248" s="128"/>
      <c r="E248" s="121"/>
      <c r="F248" s="172"/>
      <c r="G248" s="196"/>
    </row>
    <row r="249" spans="1:7">
      <c r="A249" s="15"/>
      <c r="B249" s="224"/>
      <c r="C249" s="423"/>
      <c r="D249" s="128"/>
      <c r="E249" s="121"/>
      <c r="F249" s="172"/>
      <c r="G249" s="196"/>
    </row>
    <row r="250" spans="1:7">
      <c r="A250" s="15"/>
      <c r="B250" s="224"/>
      <c r="C250" s="423"/>
      <c r="D250" s="128"/>
      <c r="E250" s="121"/>
      <c r="F250" s="172"/>
      <c r="G250" s="196"/>
    </row>
    <row r="251" spans="1:7">
      <c r="A251" s="15"/>
      <c r="B251" s="224"/>
      <c r="C251" s="423"/>
      <c r="D251" s="128"/>
      <c r="E251" s="121"/>
      <c r="F251" s="172"/>
      <c r="G251" s="196"/>
    </row>
    <row r="252" spans="1:7">
      <c r="A252" s="15"/>
      <c r="B252" s="224"/>
      <c r="C252" s="423"/>
      <c r="D252" s="128"/>
      <c r="E252" s="121"/>
      <c r="F252" s="172"/>
      <c r="G252" s="196"/>
    </row>
    <row r="253" spans="1:7">
      <c r="A253" s="15"/>
      <c r="B253" s="224"/>
      <c r="C253" s="423"/>
      <c r="D253" s="128"/>
      <c r="E253" s="121"/>
      <c r="F253" s="172"/>
      <c r="G253" s="196"/>
    </row>
    <row r="254" spans="1:7">
      <c r="A254" s="15"/>
      <c r="B254" s="224"/>
      <c r="C254" s="423"/>
      <c r="D254" s="128"/>
      <c r="E254" s="121"/>
      <c r="F254" s="172"/>
      <c r="G254" s="196"/>
    </row>
    <row r="255" spans="1:7">
      <c r="A255" s="15"/>
      <c r="B255" s="224"/>
      <c r="C255" s="423"/>
      <c r="D255" s="128"/>
      <c r="E255" s="121"/>
      <c r="F255" s="172"/>
      <c r="G255" s="172"/>
    </row>
    <row r="256" spans="1:7">
      <c r="A256" s="15"/>
      <c r="B256" s="224"/>
      <c r="C256" s="423"/>
      <c r="D256" s="128"/>
      <c r="E256" s="121"/>
      <c r="F256" s="172"/>
      <c r="G256" s="196"/>
    </row>
    <row r="257" spans="1:7">
      <c r="A257" s="15"/>
      <c r="B257" s="224"/>
      <c r="C257" s="423"/>
      <c r="D257" s="128"/>
      <c r="E257" s="121"/>
      <c r="F257" s="172"/>
      <c r="G257" s="172"/>
    </row>
    <row r="258" spans="1:7">
      <c r="A258" s="15"/>
      <c r="B258" s="224"/>
      <c r="C258" s="423"/>
      <c r="D258" s="128"/>
      <c r="E258" s="121"/>
      <c r="F258" s="172"/>
      <c r="G258" s="196"/>
    </row>
    <row r="259" spans="1:7">
      <c r="A259" s="15"/>
      <c r="B259" s="224"/>
      <c r="C259" s="423"/>
      <c r="D259" s="128"/>
      <c r="E259" s="121"/>
      <c r="F259" s="172"/>
      <c r="G259" s="196"/>
    </row>
    <row r="260" spans="1:7">
      <c r="A260" s="15"/>
      <c r="B260" s="224"/>
      <c r="C260" s="423"/>
      <c r="D260" s="128"/>
      <c r="E260" s="121"/>
      <c r="F260" s="172"/>
      <c r="G260" s="196"/>
    </row>
    <row r="261" spans="1:7">
      <c r="A261" s="15"/>
      <c r="B261" s="224"/>
      <c r="C261" s="423"/>
      <c r="D261" s="128"/>
      <c r="E261" s="121"/>
      <c r="F261" s="172"/>
      <c r="G261" s="196"/>
    </row>
    <row r="262" spans="1:7">
      <c r="A262" s="15"/>
      <c r="B262" s="224"/>
      <c r="C262" s="423"/>
      <c r="D262" s="128"/>
      <c r="E262" s="121"/>
      <c r="F262" s="172"/>
      <c r="G262" s="196"/>
    </row>
    <row r="263" spans="1:7">
      <c r="A263" s="15"/>
      <c r="B263" s="224"/>
      <c r="C263" s="423"/>
      <c r="D263" s="128"/>
      <c r="E263" s="121"/>
      <c r="F263" s="172"/>
      <c r="G263" s="196"/>
    </row>
    <row r="264" spans="1:7">
      <c r="A264" s="15"/>
      <c r="B264" s="224"/>
      <c r="C264" s="423"/>
      <c r="D264" s="128"/>
      <c r="E264" s="121"/>
      <c r="F264" s="172"/>
      <c r="G264" s="196"/>
    </row>
    <row r="265" spans="1:7">
      <c r="A265" s="15"/>
      <c r="B265" s="224"/>
      <c r="C265" s="423"/>
      <c r="D265" s="128"/>
      <c r="E265" s="121"/>
      <c r="F265" s="172"/>
      <c r="G265" s="196"/>
    </row>
    <row r="266" spans="1:7">
      <c r="A266" s="15"/>
      <c r="B266" s="224"/>
      <c r="C266" s="423"/>
      <c r="D266" s="128"/>
      <c r="E266" s="121"/>
      <c r="F266" s="172"/>
      <c r="G266" s="196"/>
    </row>
    <row r="267" spans="1:7">
      <c r="A267" s="15"/>
      <c r="B267" s="224"/>
      <c r="C267" s="423"/>
      <c r="D267" s="128"/>
      <c r="E267" s="121"/>
      <c r="F267" s="172"/>
      <c r="G267" s="196"/>
    </row>
    <row r="268" spans="1:7">
      <c r="A268" s="15"/>
      <c r="B268" s="14"/>
      <c r="C268" s="423"/>
      <c r="D268" s="128"/>
      <c r="E268" s="121"/>
      <c r="F268" s="172"/>
      <c r="G268" s="196"/>
    </row>
    <row r="269" spans="1:7">
      <c r="A269" s="15"/>
      <c r="B269" s="238"/>
    </row>
    <row r="270" spans="1:7" s="12" customFormat="1">
      <c r="A270" s="116"/>
      <c r="B270" s="237"/>
      <c r="C270" s="120"/>
      <c r="D270" s="131"/>
      <c r="E270" s="101"/>
      <c r="F270" s="172"/>
      <c r="G270" s="166"/>
    </row>
    <row r="271" spans="1:7" s="12" customFormat="1">
      <c r="A271" s="116"/>
      <c r="B271" s="237"/>
      <c r="C271" s="120"/>
      <c r="D271" s="131"/>
      <c r="E271" s="101"/>
      <c r="F271" s="172"/>
      <c r="G271" s="166"/>
    </row>
    <row r="273" spans="1:7">
      <c r="A273" s="116"/>
      <c r="B273" s="237"/>
      <c r="C273" s="120"/>
      <c r="D273" s="131"/>
      <c r="E273" s="101"/>
      <c r="F273" s="172"/>
      <c r="G273" s="172"/>
    </row>
    <row r="274" spans="1:7">
      <c r="A274" s="15"/>
      <c r="B274" s="238"/>
      <c r="C274" s="423"/>
      <c r="D274" s="128"/>
      <c r="E274" s="121"/>
      <c r="F274" s="172"/>
      <c r="G274" s="196"/>
    </row>
    <row r="275" spans="1:7">
      <c r="A275" s="15"/>
      <c r="B275" s="238"/>
      <c r="C275" s="423"/>
      <c r="D275" s="128"/>
      <c r="E275" s="121"/>
      <c r="F275" s="172"/>
      <c r="G275" s="196"/>
    </row>
    <row r="276" spans="1:7">
      <c r="A276" s="15"/>
      <c r="B276" s="238"/>
      <c r="C276" s="423"/>
      <c r="D276" s="128"/>
      <c r="E276" s="121"/>
      <c r="F276" s="172"/>
      <c r="G276" s="196"/>
    </row>
    <row r="277" spans="1:7" ht="13.5">
      <c r="A277" s="116"/>
      <c r="B277" s="224"/>
      <c r="C277" s="53"/>
      <c r="D277" s="131"/>
      <c r="E277" s="18"/>
      <c r="F277" s="172"/>
      <c r="G277" s="172"/>
    </row>
    <row r="278" spans="1:7">
      <c r="A278" s="116"/>
      <c r="B278" s="224"/>
      <c r="C278" s="423"/>
      <c r="D278" s="131"/>
      <c r="E278" s="18"/>
      <c r="F278" s="172"/>
      <c r="G278" s="172"/>
    </row>
    <row r="279" spans="1:7">
      <c r="A279" s="116"/>
      <c r="B279" s="224"/>
      <c r="C279" s="423"/>
      <c r="D279" s="128"/>
      <c r="E279" s="121"/>
      <c r="F279" s="172"/>
      <c r="G279" s="196"/>
    </row>
    <row r="280" spans="1:7">
      <c r="A280" s="116"/>
      <c r="B280" s="224"/>
      <c r="C280" s="423"/>
      <c r="D280" s="128"/>
      <c r="E280" s="121"/>
      <c r="F280" s="172"/>
      <c r="G280" s="196"/>
    </row>
    <row r="281" spans="1:7">
      <c r="A281" s="116"/>
      <c r="B281" s="224"/>
      <c r="C281" s="423"/>
      <c r="D281" s="128"/>
      <c r="E281" s="55"/>
      <c r="F281" s="172"/>
      <c r="G281" s="196"/>
    </row>
    <row r="282" spans="1:7">
      <c r="A282" s="116"/>
      <c r="B282" s="224"/>
      <c r="C282" s="423"/>
      <c r="D282" s="128"/>
      <c r="E282" s="121"/>
      <c r="F282" s="172"/>
      <c r="G282" s="196"/>
    </row>
    <row r="283" spans="1:7">
      <c r="A283" s="116"/>
      <c r="B283" s="224"/>
      <c r="C283" s="423"/>
      <c r="D283" s="128"/>
      <c r="E283" s="121"/>
      <c r="F283" s="172"/>
      <c r="G283" s="196"/>
    </row>
    <row r="284" spans="1:7">
      <c r="A284" s="116"/>
      <c r="B284" s="224"/>
      <c r="C284" s="423"/>
      <c r="D284" s="131"/>
      <c r="E284" s="18"/>
      <c r="F284" s="172"/>
      <c r="G284" s="172"/>
    </row>
    <row r="285" spans="1:7">
      <c r="A285" s="116"/>
      <c r="B285" s="224"/>
      <c r="C285" s="423"/>
      <c r="D285" s="128"/>
      <c r="E285" s="121"/>
      <c r="F285" s="172"/>
      <c r="G285" s="196"/>
    </row>
    <row r="286" spans="1:7">
      <c r="A286" s="116"/>
      <c r="B286" s="224"/>
      <c r="C286" s="423"/>
      <c r="D286" s="128"/>
      <c r="E286" s="121"/>
      <c r="F286" s="172"/>
      <c r="G286" s="196"/>
    </row>
    <row r="287" spans="1:7">
      <c r="A287" s="116"/>
      <c r="B287" s="224"/>
      <c r="C287" s="423"/>
      <c r="D287" s="131"/>
      <c r="E287" s="18"/>
      <c r="F287" s="172"/>
      <c r="G287" s="172"/>
    </row>
    <row r="288" spans="1:7">
      <c r="A288" s="116"/>
      <c r="B288" s="224"/>
      <c r="C288" s="423"/>
      <c r="D288" s="128"/>
      <c r="E288" s="121"/>
      <c r="F288" s="172"/>
      <c r="G288" s="196"/>
    </row>
    <row r="289" spans="1:7">
      <c r="A289" s="116"/>
      <c r="B289" s="224"/>
      <c r="C289" s="423"/>
      <c r="D289" s="128"/>
      <c r="E289" s="121"/>
      <c r="F289" s="172"/>
      <c r="G289" s="196"/>
    </row>
    <row r="290" spans="1:7">
      <c r="A290" s="116"/>
      <c r="B290" s="224"/>
      <c r="C290" s="423"/>
      <c r="D290" s="128"/>
      <c r="E290" s="121"/>
      <c r="F290" s="172"/>
      <c r="G290" s="196"/>
    </row>
    <row r="291" spans="1:7">
      <c r="A291" s="116"/>
      <c r="B291" s="224"/>
      <c r="C291" s="423"/>
      <c r="D291" s="128"/>
      <c r="E291" s="121"/>
      <c r="F291" s="172"/>
      <c r="G291" s="196"/>
    </row>
    <row r="292" spans="1:7">
      <c r="A292" s="116"/>
      <c r="B292" s="224"/>
      <c r="C292" s="423"/>
      <c r="D292" s="128"/>
      <c r="E292" s="121"/>
      <c r="F292" s="172"/>
      <c r="G292" s="196"/>
    </row>
    <row r="293" spans="1:7">
      <c r="A293" s="116"/>
      <c r="B293" s="224"/>
      <c r="C293" s="423"/>
      <c r="D293" s="128"/>
      <c r="E293" s="121"/>
      <c r="F293" s="172"/>
      <c r="G293" s="196"/>
    </row>
    <row r="294" spans="1:7">
      <c r="A294" s="116"/>
      <c r="B294" s="224"/>
      <c r="C294" s="423"/>
      <c r="D294" s="128"/>
      <c r="E294" s="121"/>
      <c r="F294" s="172"/>
      <c r="G294" s="196"/>
    </row>
    <row r="295" spans="1:7">
      <c r="A295" s="116"/>
      <c r="B295" s="224"/>
      <c r="C295" s="423"/>
      <c r="D295" s="128"/>
      <c r="E295" s="121"/>
      <c r="F295" s="172"/>
      <c r="G295" s="196"/>
    </row>
    <row r="296" spans="1:7">
      <c r="A296" s="116"/>
      <c r="B296" s="224"/>
      <c r="C296" s="423"/>
      <c r="D296" s="128"/>
      <c r="E296" s="121"/>
      <c r="F296" s="172"/>
      <c r="G296" s="196"/>
    </row>
    <row r="297" spans="1:7">
      <c r="A297" s="116"/>
      <c r="B297" s="224"/>
      <c r="C297" s="423"/>
      <c r="D297" s="128"/>
      <c r="E297" s="121"/>
      <c r="F297" s="172"/>
      <c r="G297" s="196"/>
    </row>
    <row r="298" spans="1:7">
      <c r="A298" s="116"/>
      <c r="B298" s="224"/>
      <c r="C298" s="423"/>
      <c r="D298" s="128"/>
      <c r="E298" s="121"/>
      <c r="F298" s="172"/>
      <c r="G298" s="196"/>
    </row>
    <row r="299" spans="1:7">
      <c r="A299" s="116"/>
      <c r="B299" s="224"/>
      <c r="C299" s="423"/>
      <c r="D299" s="128"/>
      <c r="E299" s="121"/>
      <c r="F299" s="172"/>
      <c r="G299" s="196"/>
    </row>
    <row r="300" spans="1:7" ht="13.5">
      <c r="A300" s="116"/>
      <c r="B300" s="224"/>
      <c r="C300" s="53"/>
      <c r="D300" s="128"/>
      <c r="E300" s="121"/>
      <c r="F300" s="172"/>
      <c r="G300" s="196"/>
    </row>
    <row r="301" spans="1:7">
      <c r="A301" s="116"/>
      <c r="B301" s="224"/>
      <c r="C301" s="423"/>
      <c r="D301" s="128"/>
      <c r="E301" s="121"/>
      <c r="F301" s="172"/>
      <c r="G301" s="196"/>
    </row>
    <row r="302" spans="1:7">
      <c r="A302" s="116"/>
      <c r="B302" s="224"/>
      <c r="C302" s="423"/>
      <c r="D302" s="128"/>
      <c r="E302" s="121"/>
      <c r="F302" s="172"/>
      <c r="G302" s="196"/>
    </row>
    <row r="303" spans="1:7">
      <c r="A303" s="116"/>
      <c r="B303" s="224"/>
      <c r="C303" s="423"/>
      <c r="D303" s="128"/>
      <c r="E303" s="121"/>
      <c r="F303" s="172"/>
      <c r="G303" s="196"/>
    </row>
    <row r="304" spans="1:7">
      <c r="A304" s="116"/>
      <c r="B304" s="238"/>
      <c r="C304" s="423"/>
      <c r="D304" s="128"/>
      <c r="E304" s="121"/>
      <c r="F304" s="172"/>
      <c r="G304" s="196"/>
    </row>
    <row r="305" spans="1:7">
      <c r="A305" s="116"/>
      <c r="B305" s="224"/>
      <c r="C305" s="423"/>
      <c r="D305" s="128"/>
      <c r="E305" s="121"/>
      <c r="F305" s="172"/>
      <c r="G305" s="196"/>
    </row>
    <row r="306" spans="1:7">
      <c r="A306" s="116"/>
      <c r="B306" s="224"/>
      <c r="C306" s="423"/>
      <c r="D306" s="128"/>
      <c r="E306" s="121"/>
      <c r="F306" s="172"/>
      <c r="G306" s="196"/>
    </row>
    <row r="307" spans="1:7">
      <c r="A307" s="116"/>
      <c r="B307" s="224"/>
      <c r="C307" s="423"/>
      <c r="D307" s="128"/>
      <c r="E307" s="121"/>
      <c r="F307" s="172"/>
      <c r="G307" s="196"/>
    </row>
    <row r="308" spans="1:7">
      <c r="A308" s="116"/>
      <c r="B308" s="224"/>
      <c r="C308" s="423"/>
      <c r="D308" s="128"/>
      <c r="E308" s="121"/>
      <c r="F308" s="172"/>
      <c r="G308" s="196"/>
    </row>
    <row r="309" spans="1:7">
      <c r="A309" s="116"/>
      <c r="B309" s="224"/>
      <c r="C309" s="423"/>
      <c r="D309" s="128"/>
      <c r="E309" s="121"/>
      <c r="F309" s="172"/>
      <c r="G309" s="196"/>
    </row>
    <row r="310" spans="1:7">
      <c r="A310" s="116"/>
      <c r="B310" s="238"/>
      <c r="C310" s="423"/>
      <c r="D310" s="128"/>
      <c r="E310" s="121"/>
      <c r="F310" s="172"/>
      <c r="G310" s="196"/>
    </row>
    <row r="311" spans="1:7" ht="13.5">
      <c r="A311" s="116"/>
      <c r="B311" s="14"/>
      <c r="C311" s="53"/>
      <c r="D311" s="128"/>
      <c r="E311" s="55"/>
      <c r="F311" s="172"/>
      <c r="G311" s="172"/>
    </row>
    <row r="312" spans="1:7">
      <c r="A312" s="116"/>
      <c r="B312" s="14"/>
      <c r="C312" s="423"/>
      <c r="D312" s="128"/>
      <c r="E312" s="55"/>
      <c r="F312" s="172"/>
      <c r="G312" s="172"/>
    </row>
    <row r="313" spans="1:7">
      <c r="A313" s="116"/>
      <c r="B313" s="224"/>
      <c r="C313" s="423"/>
      <c r="D313" s="128"/>
      <c r="E313" s="121"/>
      <c r="F313" s="172"/>
      <c r="G313" s="196"/>
    </row>
    <row r="314" spans="1:7">
      <c r="A314" s="116"/>
      <c r="B314" s="224"/>
      <c r="C314" s="423"/>
      <c r="D314" s="128"/>
      <c r="E314" s="121"/>
      <c r="F314" s="172"/>
      <c r="G314" s="196"/>
    </row>
    <row r="315" spans="1:7">
      <c r="A315" s="116"/>
      <c r="B315" s="224"/>
      <c r="C315" s="423"/>
      <c r="D315" s="128"/>
      <c r="E315" s="55"/>
      <c r="F315" s="172"/>
      <c r="G315" s="196"/>
    </row>
    <row r="316" spans="1:7">
      <c r="A316" s="116"/>
      <c r="B316" s="224"/>
      <c r="C316" s="423"/>
      <c r="D316" s="128"/>
      <c r="E316" s="121"/>
      <c r="F316" s="172"/>
      <c r="G316" s="196"/>
    </row>
    <row r="317" spans="1:7">
      <c r="A317" s="116"/>
      <c r="B317" s="224"/>
      <c r="C317" s="423"/>
      <c r="D317" s="128"/>
      <c r="E317" s="121"/>
      <c r="F317" s="172"/>
      <c r="G317" s="196"/>
    </row>
    <row r="318" spans="1:7">
      <c r="A318" s="116"/>
      <c r="B318" s="224"/>
      <c r="C318" s="423"/>
      <c r="D318" s="128"/>
      <c r="E318" s="55"/>
      <c r="F318" s="172"/>
      <c r="G318" s="196"/>
    </row>
    <row r="319" spans="1:7">
      <c r="A319" s="116"/>
      <c r="B319" s="224"/>
      <c r="C319" s="423"/>
      <c r="D319" s="128"/>
      <c r="E319" s="121"/>
      <c r="F319" s="172"/>
      <c r="G319" s="196"/>
    </row>
    <row r="320" spans="1:7">
      <c r="A320" s="116"/>
      <c r="B320" s="14"/>
      <c r="C320" s="423"/>
      <c r="D320" s="128"/>
      <c r="E320" s="121"/>
      <c r="F320" s="172"/>
      <c r="G320" s="196"/>
    </row>
    <row r="321" spans="1:7">
      <c r="A321" s="116"/>
      <c r="B321" s="14"/>
      <c r="C321" s="423"/>
      <c r="D321" s="128"/>
      <c r="E321" s="121"/>
      <c r="F321" s="172"/>
      <c r="G321" s="196"/>
    </row>
    <row r="322" spans="1:7">
      <c r="A322" s="116"/>
      <c r="B322" s="224"/>
      <c r="C322" s="423"/>
      <c r="D322" s="128"/>
      <c r="E322" s="121"/>
      <c r="F322" s="172"/>
      <c r="G322" s="196"/>
    </row>
    <row r="323" spans="1:7">
      <c r="A323" s="116"/>
      <c r="B323" s="14"/>
      <c r="C323" s="423"/>
      <c r="D323" s="128"/>
      <c r="E323" s="121"/>
      <c r="F323" s="172"/>
      <c r="G323" s="196"/>
    </row>
    <row r="324" spans="1:7">
      <c r="A324" s="116"/>
      <c r="B324" s="14"/>
      <c r="C324" s="423"/>
      <c r="D324" s="128"/>
      <c r="E324" s="55"/>
      <c r="F324" s="172"/>
      <c r="G324" s="172"/>
    </row>
    <row r="325" spans="1:7">
      <c r="A325" s="116"/>
      <c r="B325" s="224"/>
      <c r="C325" s="423"/>
      <c r="D325" s="128"/>
      <c r="E325" s="121"/>
      <c r="F325" s="172"/>
      <c r="G325" s="196"/>
    </row>
    <row r="326" spans="1:7">
      <c r="A326" s="116"/>
      <c r="B326" s="14"/>
      <c r="C326" s="423"/>
      <c r="D326" s="128"/>
      <c r="E326" s="121"/>
      <c r="F326" s="172"/>
      <c r="G326" s="196"/>
    </row>
    <row r="327" spans="1:7">
      <c r="A327" s="116"/>
      <c r="B327" s="14"/>
      <c r="C327" s="14"/>
      <c r="D327" s="14"/>
      <c r="E327" s="14"/>
      <c r="F327" s="14"/>
      <c r="G327" s="14"/>
    </row>
    <row r="328" spans="1:7" ht="13.5">
      <c r="A328" s="116"/>
      <c r="B328" s="14"/>
      <c r="C328" s="53"/>
      <c r="D328" s="128"/>
      <c r="E328" s="55"/>
      <c r="F328" s="172"/>
      <c r="G328" s="172"/>
    </row>
    <row r="329" spans="1:7">
      <c r="A329" s="116"/>
      <c r="B329" s="14"/>
      <c r="C329" s="423"/>
      <c r="D329" s="128"/>
      <c r="E329" s="55"/>
      <c r="F329" s="172"/>
      <c r="G329" s="172"/>
    </row>
    <row r="330" spans="1:7">
      <c r="A330" s="116"/>
      <c r="B330" s="224"/>
      <c r="C330" s="423"/>
      <c r="D330" s="128"/>
      <c r="E330" s="121"/>
      <c r="F330" s="172"/>
      <c r="G330" s="196"/>
    </row>
    <row r="331" spans="1:7">
      <c r="A331" s="116"/>
      <c r="B331" s="224"/>
      <c r="C331" s="423"/>
      <c r="D331" s="128"/>
      <c r="E331" s="121"/>
      <c r="F331" s="172"/>
      <c r="G331" s="196"/>
    </row>
    <row r="332" spans="1:7">
      <c r="A332" s="116"/>
      <c r="B332" s="224"/>
      <c r="C332" s="423"/>
      <c r="D332" s="128"/>
      <c r="E332" s="55"/>
      <c r="F332" s="172"/>
      <c r="G332" s="172"/>
    </row>
    <row r="333" spans="1:7">
      <c r="A333" s="116"/>
      <c r="B333" s="224"/>
      <c r="C333" s="423"/>
      <c r="D333" s="128"/>
      <c r="E333" s="121"/>
      <c r="F333" s="172"/>
      <c r="G333" s="196"/>
    </row>
    <row r="334" spans="1:7">
      <c r="A334" s="116"/>
      <c r="B334" s="224"/>
      <c r="C334" s="423"/>
      <c r="D334" s="128"/>
      <c r="E334" s="121"/>
      <c r="F334" s="172"/>
      <c r="G334" s="196"/>
    </row>
    <row r="335" spans="1:7">
      <c r="A335" s="116"/>
      <c r="B335" s="224"/>
      <c r="C335" s="423"/>
      <c r="D335" s="128"/>
      <c r="E335" s="121"/>
      <c r="F335" s="172"/>
      <c r="G335" s="196"/>
    </row>
    <row r="336" spans="1:7">
      <c r="A336" s="116"/>
      <c r="B336" s="224"/>
      <c r="C336" s="423"/>
      <c r="D336" s="128"/>
      <c r="E336" s="121"/>
      <c r="F336" s="172"/>
      <c r="G336" s="196"/>
    </row>
    <row r="337" spans="1:7">
      <c r="A337" s="116"/>
      <c r="B337" s="224"/>
      <c r="C337" s="423"/>
      <c r="D337" s="128"/>
      <c r="E337" s="121"/>
      <c r="F337" s="172"/>
      <c r="G337" s="196"/>
    </row>
    <row r="338" spans="1:7">
      <c r="A338" s="116"/>
      <c r="B338" s="224"/>
      <c r="C338" s="423"/>
      <c r="D338" s="128"/>
      <c r="E338" s="55"/>
      <c r="F338" s="172"/>
      <c r="G338" s="172"/>
    </row>
    <row r="339" spans="1:7">
      <c r="A339" s="116"/>
      <c r="B339" s="224"/>
      <c r="C339" s="423"/>
      <c r="D339" s="128"/>
      <c r="E339" s="121"/>
      <c r="F339" s="172"/>
      <c r="G339" s="196"/>
    </row>
    <row r="340" spans="1:7">
      <c r="A340" s="116"/>
      <c r="B340" s="224"/>
      <c r="C340" s="423"/>
      <c r="D340" s="128"/>
      <c r="E340" s="121"/>
      <c r="F340" s="172"/>
      <c r="G340" s="196"/>
    </row>
    <row r="341" spans="1:7">
      <c r="A341" s="116"/>
      <c r="B341" s="238"/>
      <c r="C341" s="423"/>
      <c r="D341" s="128"/>
      <c r="E341" s="55"/>
      <c r="F341" s="172"/>
      <c r="G341" s="172"/>
    </row>
    <row r="342" spans="1:7">
      <c r="A342" s="116"/>
      <c r="B342" s="224"/>
      <c r="C342" s="423"/>
      <c r="D342" s="128"/>
      <c r="E342" s="121"/>
      <c r="F342" s="172"/>
      <c r="G342" s="196"/>
    </row>
    <row r="343" spans="1:7" ht="16.5" customHeight="1">
      <c r="A343" s="116"/>
      <c r="B343" s="14"/>
      <c r="C343" s="423"/>
      <c r="D343" s="128"/>
      <c r="E343" s="121"/>
      <c r="F343" s="172"/>
      <c r="G343" s="196"/>
    </row>
    <row r="344" spans="1:7">
      <c r="A344" s="116"/>
      <c r="B344" s="224"/>
      <c r="C344" s="423"/>
      <c r="D344" s="128"/>
      <c r="E344" s="121"/>
      <c r="F344" s="172"/>
      <c r="G344" s="196"/>
    </row>
    <row r="345" spans="1:7">
      <c r="A345" s="116"/>
      <c r="B345" s="224"/>
      <c r="C345" s="423"/>
      <c r="D345" s="128"/>
      <c r="E345" s="121"/>
      <c r="F345" s="172"/>
      <c r="G345" s="196"/>
    </row>
    <row r="346" spans="1:7" ht="15.75" customHeight="1">
      <c r="A346" s="116"/>
      <c r="B346" s="14"/>
      <c r="C346" s="423"/>
      <c r="D346" s="128"/>
      <c r="E346" s="121"/>
      <c r="F346" s="172"/>
      <c r="G346" s="196"/>
    </row>
    <row r="347" spans="1:7">
      <c r="A347" s="116"/>
      <c r="B347" s="14"/>
      <c r="C347" s="14"/>
      <c r="D347" s="14"/>
      <c r="E347" s="14"/>
      <c r="F347" s="14"/>
      <c r="G347" s="14"/>
    </row>
    <row r="348" spans="1:7">
      <c r="A348" s="116"/>
      <c r="B348" s="14"/>
      <c r="C348" s="423"/>
      <c r="D348" s="128"/>
      <c r="E348" s="121"/>
      <c r="F348" s="172"/>
      <c r="G348" s="196"/>
    </row>
    <row r="349" spans="1:7">
      <c r="A349" s="116"/>
      <c r="B349" s="14"/>
      <c r="C349" s="423"/>
      <c r="D349" s="128"/>
      <c r="E349" s="121"/>
      <c r="F349" s="172"/>
      <c r="G349" s="196"/>
    </row>
    <row r="350" spans="1:7">
      <c r="A350" s="116"/>
      <c r="B350" s="14"/>
      <c r="C350" s="423"/>
      <c r="D350" s="128"/>
      <c r="E350" s="121"/>
      <c r="F350" s="172"/>
      <c r="G350" s="196"/>
    </row>
    <row r="351" spans="1:7">
      <c r="A351" s="116"/>
      <c r="B351" s="224"/>
      <c r="C351" s="423"/>
      <c r="D351" s="128"/>
      <c r="E351" s="121"/>
      <c r="F351" s="172"/>
      <c r="G351" s="196"/>
    </row>
    <row r="352" spans="1:7" ht="15.75" customHeight="1">
      <c r="A352" s="116"/>
      <c r="B352" s="224"/>
      <c r="C352" s="423"/>
      <c r="D352" s="128"/>
      <c r="E352" s="121"/>
      <c r="F352" s="172"/>
      <c r="G352" s="196"/>
    </row>
    <row r="353" spans="1:7">
      <c r="A353" s="116"/>
      <c r="B353" s="224"/>
      <c r="C353" s="14"/>
      <c r="D353" s="14"/>
      <c r="E353" s="14"/>
      <c r="F353" s="14"/>
      <c r="G353" s="14"/>
    </row>
    <row r="354" spans="1:7" ht="13.5">
      <c r="A354" s="116"/>
      <c r="B354" s="224"/>
      <c r="C354" s="53"/>
      <c r="D354" s="14"/>
      <c r="E354" s="14"/>
      <c r="F354" s="14"/>
      <c r="G354" s="14"/>
    </row>
    <row r="355" spans="1:7">
      <c r="A355" s="116"/>
      <c r="B355" s="238"/>
      <c r="C355" s="14"/>
      <c r="D355" s="14"/>
      <c r="E355" s="14"/>
      <c r="F355" s="14"/>
      <c r="G355" s="14"/>
    </row>
    <row r="356" spans="1:7">
      <c r="A356" s="15"/>
      <c r="B356" s="224"/>
      <c r="C356" s="423"/>
      <c r="D356" s="128"/>
      <c r="E356" s="121"/>
      <c r="F356" s="172"/>
      <c r="G356" s="196"/>
    </row>
    <row r="357" spans="1:7">
      <c r="A357" s="15"/>
      <c r="B357" s="224"/>
      <c r="C357" s="423"/>
      <c r="D357" s="128"/>
      <c r="E357" s="121"/>
      <c r="F357" s="172"/>
      <c r="G357" s="196"/>
    </row>
    <row r="358" spans="1:7">
      <c r="A358" s="116"/>
      <c r="B358" s="224"/>
      <c r="C358" s="14"/>
      <c r="D358" s="14"/>
      <c r="E358" s="14"/>
      <c r="F358" s="14"/>
      <c r="G358" s="14"/>
    </row>
    <row r="359" spans="1:7">
      <c r="A359" s="15"/>
      <c r="B359" s="224"/>
      <c r="C359" s="423"/>
      <c r="D359" s="128"/>
      <c r="E359" s="121"/>
      <c r="F359" s="172"/>
      <c r="G359" s="196"/>
    </row>
    <row r="360" spans="1:7">
      <c r="A360" s="15"/>
      <c r="B360" s="14"/>
      <c r="C360" s="423"/>
      <c r="D360" s="128"/>
      <c r="E360" s="121"/>
      <c r="F360" s="172"/>
      <c r="G360" s="196"/>
    </row>
    <row r="361" spans="1:7">
      <c r="A361" s="15"/>
      <c r="B361" s="14"/>
      <c r="C361" s="14"/>
      <c r="D361" s="14"/>
      <c r="E361" s="14"/>
      <c r="F361" s="14"/>
      <c r="G361" s="14"/>
    </row>
    <row r="362" spans="1:7">
      <c r="A362" s="15"/>
      <c r="B362" s="224"/>
      <c r="C362" s="423"/>
      <c r="D362" s="128"/>
      <c r="E362" s="121"/>
      <c r="F362" s="172"/>
      <c r="G362" s="196"/>
    </row>
    <row r="363" spans="1:7">
      <c r="A363" s="15"/>
      <c r="B363" s="224"/>
      <c r="C363" s="423"/>
      <c r="D363" s="128"/>
      <c r="E363" s="121"/>
      <c r="F363" s="172"/>
      <c r="G363" s="196"/>
    </row>
    <row r="364" spans="1:7">
      <c r="A364" s="15"/>
      <c r="B364" s="224"/>
      <c r="C364" s="14"/>
      <c r="D364" s="14"/>
      <c r="E364" s="14"/>
      <c r="F364" s="14"/>
      <c r="G364" s="14"/>
    </row>
    <row r="365" spans="1:7" ht="13.5">
      <c r="A365" s="15"/>
      <c r="B365" s="224"/>
      <c r="C365" s="53"/>
      <c r="D365" s="14"/>
      <c r="E365" s="14"/>
      <c r="F365" s="14"/>
      <c r="G365" s="14"/>
    </row>
    <row r="366" spans="1:7">
      <c r="A366" s="15"/>
      <c r="B366" s="224"/>
      <c r="C366" s="423"/>
      <c r="D366" s="14"/>
      <c r="E366" s="14"/>
      <c r="F366" s="14"/>
      <c r="G366" s="14"/>
    </row>
    <row r="367" spans="1:7">
      <c r="A367" s="15"/>
      <c r="B367" s="224"/>
      <c r="C367" s="14"/>
      <c r="D367" s="14"/>
      <c r="E367" s="14"/>
      <c r="F367" s="14"/>
      <c r="G367" s="14"/>
    </row>
    <row r="368" spans="1:7">
      <c r="A368" s="15"/>
      <c r="B368" s="224"/>
      <c r="C368" s="423"/>
      <c r="D368" s="128"/>
      <c r="E368" s="121"/>
      <c r="F368" s="14"/>
      <c r="G368" s="14"/>
    </row>
    <row r="369" spans="1:7">
      <c r="A369" s="15"/>
      <c r="B369" s="224"/>
      <c r="C369" s="423"/>
      <c r="D369" s="128"/>
      <c r="E369" s="121"/>
      <c r="F369" s="14"/>
      <c r="G369" s="196"/>
    </row>
    <row r="370" spans="1:7">
      <c r="A370" s="15"/>
      <c r="B370" s="224"/>
      <c r="C370" s="423"/>
      <c r="D370" s="128"/>
      <c r="E370" s="121"/>
      <c r="F370" s="14"/>
      <c r="G370" s="196"/>
    </row>
    <row r="371" spans="1:7">
      <c r="A371" s="15"/>
      <c r="B371" s="224"/>
      <c r="C371" s="14"/>
      <c r="D371" s="14"/>
      <c r="E371" s="14"/>
      <c r="F371" s="14"/>
      <c r="G371" s="14"/>
    </row>
    <row r="372" spans="1:7">
      <c r="A372" s="15"/>
      <c r="B372" s="224"/>
      <c r="C372" s="423"/>
      <c r="D372" s="128"/>
      <c r="E372" s="121"/>
      <c r="F372" s="14"/>
      <c r="G372" s="14"/>
    </row>
    <row r="373" spans="1:7">
      <c r="A373" s="15"/>
      <c r="B373" s="224"/>
      <c r="C373" s="423"/>
      <c r="D373" s="128"/>
      <c r="E373" s="121"/>
      <c r="F373" s="14"/>
      <c r="G373" s="196"/>
    </row>
    <row r="374" spans="1:7">
      <c r="A374" s="15"/>
      <c r="B374" s="224"/>
      <c r="C374" s="423"/>
      <c r="D374" s="128"/>
      <c r="E374" s="121"/>
      <c r="F374" s="14"/>
      <c r="G374" s="196"/>
    </row>
    <row r="375" spans="1:7">
      <c r="A375" s="15"/>
      <c r="B375" s="224"/>
      <c r="C375" s="14"/>
      <c r="D375" s="14"/>
      <c r="E375" s="14"/>
      <c r="F375" s="14"/>
      <c r="G375" s="14"/>
    </row>
    <row r="376" spans="1:7">
      <c r="A376" s="15"/>
      <c r="B376" s="224"/>
      <c r="C376" s="423"/>
      <c r="D376" s="128"/>
      <c r="E376" s="121"/>
      <c r="F376" s="14"/>
      <c r="G376" s="196"/>
    </row>
    <row r="377" spans="1:7">
      <c r="A377" s="15"/>
      <c r="B377" s="224"/>
      <c r="C377" s="423"/>
      <c r="D377" s="128"/>
      <c r="E377" s="121"/>
      <c r="F377" s="14"/>
      <c r="G377" s="196"/>
    </row>
    <row r="378" spans="1:7">
      <c r="A378" s="15"/>
      <c r="B378" s="224"/>
      <c r="C378" s="14"/>
      <c r="D378" s="14"/>
      <c r="E378" s="14"/>
      <c r="F378" s="14"/>
      <c r="G378" s="14"/>
    </row>
    <row r="379" spans="1:7">
      <c r="A379" s="15"/>
      <c r="B379" s="224"/>
      <c r="C379" s="423"/>
      <c r="D379" s="128"/>
      <c r="E379" s="121"/>
      <c r="F379" s="14"/>
      <c r="G379" s="14"/>
    </row>
    <row r="380" spans="1:7">
      <c r="A380" s="15"/>
      <c r="B380" s="224"/>
      <c r="C380" s="423"/>
      <c r="D380" s="128"/>
      <c r="E380" s="121"/>
      <c r="F380" s="14"/>
      <c r="G380" s="196"/>
    </row>
    <row r="381" spans="1:7">
      <c r="A381" s="15"/>
      <c r="B381" s="224"/>
      <c r="C381" s="423"/>
      <c r="D381" s="128"/>
      <c r="E381" s="121"/>
      <c r="F381" s="14"/>
      <c r="G381" s="196"/>
    </row>
    <row r="382" spans="1:7">
      <c r="A382" s="15"/>
      <c r="B382" s="224"/>
      <c r="C382" s="14"/>
      <c r="D382" s="14"/>
      <c r="E382" s="14"/>
      <c r="F382" s="172"/>
      <c r="G382" s="196"/>
    </row>
    <row r="383" spans="1:7">
      <c r="A383" s="15"/>
      <c r="B383" s="224"/>
      <c r="C383" s="423"/>
      <c r="D383" s="128"/>
      <c r="E383" s="121"/>
      <c r="F383" s="14"/>
      <c r="G383" s="196"/>
    </row>
    <row r="384" spans="1:7">
      <c r="A384" s="15"/>
      <c r="B384" s="224"/>
      <c r="C384" s="423"/>
      <c r="D384" s="128"/>
      <c r="E384" s="121"/>
      <c r="F384" s="14"/>
      <c r="G384" s="196"/>
    </row>
    <row r="385" spans="1:7">
      <c r="A385" s="15"/>
      <c r="B385" s="224"/>
      <c r="C385" s="423"/>
      <c r="D385" s="128"/>
      <c r="E385" s="121"/>
      <c r="F385" s="172"/>
      <c r="G385" s="196"/>
    </row>
    <row r="386" spans="1:7">
      <c r="A386" s="15"/>
      <c r="B386" s="224"/>
      <c r="C386" s="423"/>
      <c r="D386" s="128"/>
      <c r="E386" s="121"/>
      <c r="F386" s="172"/>
      <c r="G386" s="196"/>
    </row>
    <row r="387" spans="1:7">
      <c r="A387" s="15"/>
      <c r="B387" s="224"/>
      <c r="C387" s="423"/>
      <c r="D387" s="128"/>
      <c r="E387" s="121"/>
      <c r="F387" s="172"/>
      <c r="G387" s="196"/>
    </row>
    <row r="388" spans="1:7">
      <c r="A388" s="15"/>
      <c r="B388" s="224"/>
      <c r="C388" s="423"/>
      <c r="D388" s="128"/>
      <c r="E388" s="121"/>
      <c r="F388" s="172"/>
      <c r="G388" s="196"/>
    </row>
    <row r="389" spans="1:7">
      <c r="A389" s="15"/>
      <c r="B389" s="224"/>
      <c r="C389" s="423"/>
      <c r="D389" s="128"/>
      <c r="E389" s="121"/>
      <c r="F389" s="172"/>
      <c r="G389" s="196"/>
    </row>
    <row r="390" spans="1:7">
      <c r="A390" s="15"/>
      <c r="B390" s="224"/>
      <c r="C390" s="423"/>
      <c r="D390" s="128"/>
      <c r="E390" s="121"/>
      <c r="F390" s="172"/>
      <c r="G390" s="196"/>
    </row>
    <row r="391" spans="1:7">
      <c r="A391" s="15"/>
      <c r="B391" s="224"/>
      <c r="C391" s="423"/>
      <c r="D391" s="128"/>
      <c r="E391" s="121"/>
      <c r="F391" s="172"/>
      <c r="G391" s="196"/>
    </row>
    <row r="392" spans="1:7">
      <c r="A392" s="15"/>
      <c r="B392" s="224"/>
      <c r="C392" s="423"/>
      <c r="D392" s="128"/>
      <c r="E392" s="121"/>
      <c r="F392" s="172"/>
      <c r="G392" s="196"/>
    </row>
    <row r="393" spans="1:7">
      <c r="A393" s="15"/>
      <c r="B393" s="224"/>
      <c r="C393" s="423"/>
      <c r="D393" s="128"/>
      <c r="E393" s="121"/>
      <c r="F393" s="172"/>
      <c r="G393" s="196"/>
    </row>
    <row r="394" spans="1:7">
      <c r="A394" s="15"/>
      <c r="B394" s="224"/>
      <c r="C394" s="423"/>
      <c r="D394" s="128"/>
      <c r="E394" s="121"/>
      <c r="F394" s="172"/>
      <c r="G394" s="196"/>
    </row>
    <row r="395" spans="1:7">
      <c r="A395" s="15"/>
      <c r="B395" s="224"/>
      <c r="C395" s="423"/>
      <c r="D395" s="128"/>
      <c r="E395" s="121"/>
      <c r="F395" s="172"/>
      <c r="G395" s="196"/>
    </row>
    <row r="396" spans="1:7">
      <c r="A396" s="15"/>
      <c r="B396" s="224"/>
      <c r="C396" s="423"/>
      <c r="D396" s="128"/>
      <c r="E396" s="121"/>
      <c r="F396" s="172"/>
      <c r="G396" s="196"/>
    </row>
    <row r="397" spans="1:7">
      <c r="A397" s="15"/>
      <c r="B397" s="224"/>
      <c r="C397" s="423"/>
      <c r="D397" s="128"/>
      <c r="E397" s="121"/>
      <c r="F397" s="172"/>
      <c r="G397" s="196"/>
    </row>
    <row r="398" spans="1:7">
      <c r="A398" s="15"/>
      <c r="B398" s="14"/>
      <c r="C398" s="423"/>
      <c r="D398" s="128"/>
      <c r="E398" s="121"/>
      <c r="F398" s="172"/>
      <c r="G398" s="196"/>
    </row>
    <row r="399" spans="1:7">
      <c r="A399" s="15"/>
      <c r="B399" s="14"/>
      <c r="C399" s="423"/>
      <c r="D399" s="128"/>
      <c r="E399" s="121"/>
      <c r="F399" s="172"/>
      <c r="G399" s="196"/>
    </row>
    <row r="400" spans="1:7">
      <c r="A400" s="15"/>
      <c r="B400" s="14"/>
      <c r="C400" s="423"/>
      <c r="D400" s="128"/>
      <c r="E400" s="121"/>
      <c r="F400" s="172"/>
      <c r="G400" s="196"/>
    </row>
    <row r="401" spans="1:7">
      <c r="A401" s="15"/>
      <c r="B401" s="224"/>
      <c r="C401" s="423"/>
      <c r="D401" s="128"/>
      <c r="E401" s="121"/>
      <c r="F401" s="172"/>
      <c r="G401" s="196"/>
    </row>
    <row r="402" spans="1:7">
      <c r="A402" s="15"/>
      <c r="B402" s="224"/>
      <c r="C402" s="423"/>
      <c r="D402" s="128"/>
      <c r="E402" s="121"/>
      <c r="F402" s="172"/>
      <c r="G402" s="196"/>
    </row>
    <row r="403" spans="1:7">
      <c r="A403" s="15"/>
      <c r="B403" s="224"/>
      <c r="C403" s="423"/>
      <c r="D403" s="128"/>
      <c r="E403" s="121"/>
      <c r="F403" s="172"/>
      <c r="G403" s="196"/>
    </row>
    <row r="404" spans="1:7">
      <c r="A404" s="15"/>
      <c r="B404" s="224"/>
      <c r="C404" s="423"/>
      <c r="D404" s="128"/>
      <c r="E404" s="121"/>
      <c r="F404" s="172"/>
      <c r="G404" s="196"/>
    </row>
    <row r="405" spans="1:7">
      <c r="A405" s="15"/>
      <c r="B405" s="224"/>
      <c r="C405" s="423"/>
      <c r="D405" s="128"/>
      <c r="E405" s="121"/>
      <c r="F405" s="172"/>
      <c r="G405" s="196"/>
    </row>
    <row r="406" spans="1:7">
      <c r="A406" s="15"/>
      <c r="B406" s="224"/>
      <c r="C406" s="423"/>
      <c r="D406" s="128"/>
      <c r="E406" s="121"/>
      <c r="F406" s="172"/>
      <c r="G406" s="196"/>
    </row>
    <row r="407" spans="1:7">
      <c r="A407" s="15"/>
      <c r="B407" s="224"/>
      <c r="C407" s="423"/>
      <c r="D407" s="128"/>
      <c r="E407" s="121"/>
      <c r="F407" s="172"/>
      <c r="G407" s="196"/>
    </row>
    <row r="408" spans="1:7">
      <c r="A408" s="15"/>
      <c r="B408" s="224"/>
      <c r="C408" s="423"/>
      <c r="D408" s="128"/>
      <c r="E408" s="121"/>
      <c r="F408" s="172"/>
      <c r="G408" s="196"/>
    </row>
    <row r="409" spans="1:7">
      <c r="A409" s="15"/>
      <c r="B409" s="224"/>
      <c r="C409" s="423"/>
      <c r="D409" s="128"/>
      <c r="E409" s="121"/>
      <c r="F409" s="172"/>
      <c r="G409" s="196"/>
    </row>
    <row r="410" spans="1:7">
      <c r="A410" s="15"/>
      <c r="B410" s="224"/>
      <c r="C410" s="423"/>
      <c r="D410" s="128"/>
      <c r="E410" s="121"/>
      <c r="F410" s="172"/>
      <c r="G410" s="196"/>
    </row>
    <row r="411" spans="1:7">
      <c r="A411" s="15"/>
      <c r="B411" s="224"/>
      <c r="C411" s="423"/>
      <c r="D411" s="128"/>
      <c r="E411" s="121"/>
      <c r="F411" s="172"/>
      <c r="G411" s="196"/>
    </row>
    <row r="412" spans="1:7">
      <c r="A412" s="15"/>
      <c r="B412" s="224"/>
      <c r="C412" s="423"/>
      <c r="D412" s="128"/>
      <c r="E412" s="121"/>
      <c r="F412" s="172"/>
      <c r="G412" s="196"/>
    </row>
    <row r="413" spans="1:7">
      <c r="A413" s="15"/>
      <c r="B413" s="224"/>
      <c r="C413" s="423"/>
      <c r="D413" s="128"/>
      <c r="E413" s="121"/>
      <c r="F413" s="172"/>
      <c r="G413" s="196"/>
    </row>
    <row r="414" spans="1:7">
      <c r="A414" s="15"/>
      <c r="B414" s="224"/>
      <c r="C414" s="423"/>
      <c r="D414" s="128"/>
      <c r="E414" s="121"/>
      <c r="F414" s="172"/>
      <c r="G414" s="196"/>
    </row>
    <row r="415" spans="1:7">
      <c r="A415" s="15"/>
      <c r="B415" s="224"/>
      <c r="C415" s="423"/>
      <c r="D415" s="128"/>
      <c r="E415" s="121"/>
      <c r="F415" s="172"/>
      <c r="G415" s="196"/>
    </row>
    <row r="416" spans="1:7">
      <c r="A416" s="15"/>
      <c r="B416" s="14"/>
      <c r="C416" s="423"/>
      <c r="D416" s="128"/>
      <c r="E416" s="121"/>
      <c r="F416" s="172"/>
      <c r="G416" s="196"/>
    </row>
    <row r="417" spans="1:7">
      <c r="A417" s="15"/>
      <c r="B417" s="224"/>
      <c r="C417" s="423"/>
      <c r="D417" s="128"/>
      <c r="E417" s="121"/>
      <c r="F417" s="172"/>
      <c r="G417" s="196"/>
    </row>
    <row r="418" spans="1:7">
      <c r="A418" s="15"/>
      <c r="B418" s="224"/>
      <c r="C418" s="423"/>
      <c r="D418" s="128"/>
      <c r="E418" s="121"/>
      <c r="F418" s="172"/>
      <c r="G418" s="196"/>
    </row>
    <row r="419" spans="1:7">
      <c r="A419" s="15"/>
      <c r="B419" s="224"/>
      <c r="C419" s="423"/>
      <c r="D419" s="128"/>
      <c r="E419" s="121"/>
      <c r="F419" s="172"/>
      <c r="G419" s="196"/>
    </row>
    <row r="420" spans="1:7">
      <c r="A420" s="15"/>
      <c r="B420" s="224"/>
      <c r="C420" s="423"/>
      <c r="D420" s="128"/>
      <c r="E420" s="121"/>
      <c r="F420" s="14"/>
      <c r="G420" s="196"/>
    </row>
    <row r="421" spans="1:7">
      <c r="A421" s="15"/>
      <c r="B421" s="238"/>
      <c r="C421" s="423"/>
      <c r="D421" s="128"/>
      <c r="E421" s="121"/>
      <c r="F421" s="172"/>
      <c r="G421" s="196"/>
    </row>
    <row r="422" spans="1:7">
      <c r="A422" s="15"/>
      <c r="B422" s="238"/>
      <c r="C422" s="423"/>
      <c r="D422" s="128"/>
      <c r="E422" s="121"/>
      <c r="F422" s="172"/>
      <c r="G422" s="172"/>
    </row>
    <row r="423" spans="1:7">
      <c r="A423" s="15"/>
      <c r="B423" s="238"/>
      <c r="C423" s="423"/>
      <c r="D423" s="128"/>
      <c r="E423" s="121"/>
      <c r="F423" s="172"/>
      <c r="G423" s="172"/>
    </row>
    <row r="424" spans="1:7">
      <c r="A424" s="15"/>
      <c r="B424" s="238"/>
      <c r="C424" s="423"/>
      <c r="D424" s="128"/>
      <c r="E424" s="121"/>
      <c r="F424" s="172"/>
      <c r="G424" s="196"/>
    </row>
    <row r="425" spans="1:7">
      <c r="A425" s="15"/>
      <c r="B425" s="238"/>
      <c r="C425" s="423"/>
      <c r="D425" s="128"/>
      <c r="E425" s="121"/>
      <c r="F425" s="172"/>
      <c r="G425" s="196"/>
    </row>
    <row r="426" spans="1:7">
      <c r="A426" s="15"/>
      <c r="B426" s="238"/>
      <c r="C426" s="423"/>
      <c r="D426" s="128"/>
      <c r="E426" s="121"/>
      <c r="F426" s="172"/>
      <c r="G426" s="172"/>
    </row>
    <row r="427" spans="1:7">
      <c r="A427" s="15"/>
      <c r="B427" s="238"/>
      <c r="C427" s="423"/>
      <c r="D427" s="128"/>
      <c r="E427" s="121"/>
      <c r="F427" s="172"/>
      <c r="G427" s="172"/>
    </row>
    <row r="428" spans="1:7">
      <c r="A428" s="15"/>
      <c r="B428" s="238"/>
      <c r="C428" s="423"/>
      <c r="D428" s="128"/>
      <c r="E428" s="121"/>
      <c r="F428" s="172"/>
      <c r="G428" s="196"/>
    </row>
    <row r="429" spans="1:7">
      <c r="A429" s="15"/>
      <c r="B429" s="238"/>
      <c r="C429" s="423"/>
      <c r="D429" s="128"/>
      <c r="E429" s="121"/>
      <c r="F429" s="172"/>
      <c r="G429" s="196"/>
    </row>
    <row r="430" spans="1:7">
      <c r="A430" s="15"/>
      <c r="B430" s="238"/>
      <c r="C430" s="423"/>
      <c r="D430" s="128"/>
      <c r="E430" s="121"/>
      <c r="F430" s="172"/>
      <c r="G430" s="172"/>
    </row>
    <row r="431" spans="1:7">
      <c r="A431" s="15"/>
      <c r="B431" s="238"/>
      <c r="C431" s="423"/>
      <c r="D431" s="128"/>
      <c r="E431" s="121"/>
      <c r="F431" s="172"/>
      <c r="G431" s="196"/>
    </row>
    <row r="432" spans="1:7">
      <c r="A432" s="15"/>
      <c r="B432" s="238"/>
      <c r="C432" s="423"/>
      <c r="D432" s="128"/>
      <c r="E432" s="121"/>
      <c r="F432" s="172"/>
      <c r="G432" s="196"/>
    </row>
    <row r="433" spans="1:7">
      <c r="A433" s="15"/>
      <c r="B433" s="238"/>
      <c r="C433" s="423"/>
      <c r="D433" s="128"/>
      <c r="E433" s="121"/>
      <c r="F433" s="172"/>
      <c r="G433" s="172"/>
    </row>
    <row r="434" spans="1:7">
      <c r="A434" s="15"/>
      <c r="B434" s="238"/>
      <c r="C434" s="423"/>
      <c r="D434" s="128"/>
      <c r="E434" s="121"/>
      <c r="F434" s="172"/>
      <c r="G434" s="172"/>
    </row>
    <row r="435" spans="1:7">
      <c r="A435" s="15"/>
      <c r="B435" s="238"/>
      <c r="C435" s="423"/>
      <c r="D435" s="128"/>
      <c r="E435" s="121"/>
      <c r="F435" s="172"/>
      <c r="G435" s="196"/>
    </row>
    <row r="436" spans="1:7">
      <c r="A436" s="15"/>
      <c r="B436" s="238"/>
      <c r="C436" s="423"/>
      <c r="D436" s="128"/>
      <c r="E436" s="121"/>
      <c r="F436" s="172"/>
      <c r="G436" s="196"/>
    </row>
    <row r="437" spans="1:7">
      <c r="A437" s="15"/>
      <c r="B437" s="238"/>
      <c r="C437" s="423"/>
      <c r="D437" s="128"/>
      <c r="E437" s="121"/>
      <c r="F437" s="172"/>
      <c r="G437" s="172"/>
    </row>
    <row r="438" spans="1:7">
      <c r="A438" s="15"/>
      <c r="B438" s="238"/>
      <c r="C438" s="423"/>
      <c r="D438" s="128"/>
      <c r="E438" s="121"/>
      <c r="F438" s="172"/>
      <c r="G438" s="172"/>
    </row>
    <row r="439" spans="1:7">
      <c r="A439" s="15"/>
      <c r="B439" s="238"/>
      <c r="C439" s="423"/>
      <c r="D439" s="128"/>
      <c r="E439" s="121"/>
      <c r="F439" s="172"/>
      <c r="G439" s="196"/>
    </row>
    <row r="440" spans="1:7">
      <c r="A440" s="15"/>
      <c r="B440" s="238"/>
      <c r="C440" s="423"/>
      <c r="D440" s="128"/>
      <c r="E440" s="121"/>
      <c r="F440" s="172"/>
      <c r="G440" s="196"/>
    </row>
    <row r="441" spans="1:7">
      <c r="A441" s="15"/>
      <c r="B441" s="238"/>
      <c r="C441" s="423"/>
      <c r="D441" s="128"/>
      <c r="E441" s="121"/>
      <c r="F441" s="172"/>
      <c r="G441" s="172"/>
    </row>
    <row r="442" spans="1:7">
      <c r="A442" s="15"/>
      <c r="B442" s="238"/>
      <c r="C442" s="423"/>
      <c r="D442" s="128"/>
      <c r="E442" s="121"/>
      <c r="F442" s="172"/>
      <c r="G442" s="172"/>
    </row>
    <row r="443" spans="1:7">
      <c r="A443" s="15"/>
      <c r="B443" s="238"/>
      <c r="C443" s="423"/>
      <c r="D443" s="128"/>
      <c r="E443" s="121"/>
      <c r="F443" s="172"/>
      <c r="G443" s="196"/>
    </row>
    <row r="444" spans="1:7">
      <c r="A444" s="15"/>
      <c r="B444" s="238"/>
      <c r="C444" s="423"/>
      <c r="D444" s="128"/>
      <c r="E444" s="121"/>
      <c r="F444" s="172"/>
      <c r="G444" s="196"/>
    </row>
    <row r="445" spans="1:7">
      <c r="A445" s="15"/>
      <c r="B445" s="238"/>
      <c r="C445" s="423"/>
      <c r="D445" s="128"/>
      <c r="E445" s="121"/>
      <c r="F445" s="172"/>
      <c r="G445" s="172"/>
    </row>
    <row r="446" spans="1:7">
      <c r="A446" s="15"/>
      <c r="B446" s="238"/>
      <c r="C446" s="423"/>
      <c r="D446" s="128"/>
      <c r="E446" s="121"/>
      <c r="F446" s="172"/>
      <c r="G446" s="172"/>
    </row>
    <row r="447" spans="1:7">
      <c r="A447" s="15"/>
      <c r="B447" s="238"/>
      <c r="C447" s="423"/>
      <c r="D447" s="128"/>
      <c r="E447" s="121"/>
      <c r="F447" s="172"/>
      <c r="G447" s="196"/>
    </row>
    <row r="448" spans="1:7">
      <c r="A448" s="15"/>
      <c r="B448" s="238"/>
      <c r="C448" s="423"/>
      <c r="D448" s="128"/>
      <c r="E448" s="121"/>
      <c r="F448" s="172"/>
      <c r="G448" s="196"/>
    </row>
    <row r="449" spans="1:7">
      <c r="A449" s="15"/>
      <c r="B449" s="238"/>
      <c r="C449" s="423"/>
      <c r="D449" s="128"/>
      <c r="E449" s="121"/>
      <c r="F449" s="172"/>
      <c r="G449" s="172"/>
    </row>
    <row r="450" spans="1:7">
      <c r="A450" s="15"/>
      <c r="B450" s="238"/>
      <c r="C450" s="423"/>
      <c r="D450" s="128"/>
      <c r="E450" s="121"/>
      <c r="F450" s="172"/>
      <c r="G450" s="172"/>
    </row>
    <row r="451" spans="1:7">
      <c r="A451" s="15"/>
      <c r="B451" s="238"/>
      <c r="C451" s="423"/>
      <c r="D451" s="128"/>
      <c r="E451" s="121"/>
      <c r="F451" s="172"/>
      <c r="G451" s="196"/>
    </row>
    <row r="452" spans="1:7">
      <c r="A452" s="15"/>
      <c r="B452" s="238"/>
      <c r="C452" s="423"/>
      <c r="D452" s="128"/>
      <c r="E452" s="121"/>
      <c r="F452" s="172"/>
      <c r="G452" s="196"/>
    </row>
    <row r="453" spans="1:7">
      <c r="A453" s="15"/>
      <c r="B453" s="238"/>
      <c r="C453" s="423"/>
      <c r="D453" s="128"/>
      <c r="E453" s="121"/>
      <c r="F453" s="172"/>
      <c r="G453" s="172"/>
    </row>
    <row r="454" spans="1:7">
      <c r="A454" s="15"/>
      <c r="B454" s="238"/>
      <c r="C454" s="423"/>
      <c r="D454" s="128"/>
      <c r="E454" s="121"/>
      <c r="F454" s="172"/>
      <c r="G454" s="172"/>
    </row>
    <row r="455" spans="1:7">
      <c r="A455" s="15"/>
      <c r="B455" s="238"/>
      <c r="C455" s="423"/>
      <c r="D455" s="128"/>
      <c r="E455" s="121"/>
      <c r="F455" s="172"/>
      <c r="G455" s="196"/>
    </row>
    <row r="456" spans="1:7">
      <c r="A456" s="15"/>
      <c r="B456" s="238"/>
      <c r="C456" s="423"/>
      <c r="D456" s="128"/>
      <c r="E456" s="121"/>
      <c r="F456" s="172"/>
      <c r="G456" s="196"/>
    </row>
    <row r="457" spans="1:7">
      <c r="A457" s="15"/>
      <c r="B457" s="238"/>
      <c r="C457" s="423"/>
      <c r="D457" s="128"/>
      <c r="E457" s="121"/>
      <c r="F457" s="172"/>
      <c r="G457" s="172"/>
    </row>
    <row r="458" spans="1:7">
      <c r="A458" s="15"/>
      <c r="B458" s="238"/>
      <c r="C458" s="423"/>
      <c r="D458" s="128"/>
      <c r="E458" s="121"/>
      <c r="F458" s="172"/>
      <c r="G458" s="172"/>
    </row>
    <row r="459" spans="1:7">
      <c r="A459" s="15"/>
      <c r="B459" s="238"/>
      <c r="C459" s="423"/>
      <c r="D459" s="128"/>
      <c r="E459" s="121"/>
      <c r="F459" s="172"/>
      <c r="G459" s="196"/>
    </row>
    <row r="460" spans="1:7">
      <c r="A460" s="15"/>
      <c r="B460" s="238"/>
      <c r="C460" s="423"/>
      <c r="D460" s="128"/>
      <c r="E460" s="121"/>
      <c r="F460" s="172"/>
      <c r="G460" s="196"/>
    </row>
    <row r="461" spans="1:7">
      <c r="A461" s="15"/>
      <c r="B461" s="238"/>
      <c r="C461" s="423"/>
      <c r="D461" s="128"/>
      <c r="E461" s="121"/>
      <c r="F461" s="172"/>
      <c r="G461" s="172"/>
    </row>
    <row r="462" spans="1:7">
      <c r="A462" s="15"/>
      <c r="B462" s="238"/>
      <c r="C462" s="423"/>
      <c r="D462" s="128"/>
      <c r="E462" s="121"/>
      <c r="F462" s="172"/>
      <c r="G462" s="172"/>
    </row>
    <row r="463" spans="1:7">
      <c r="A463" s="15"/>
      <c r="B463" s="238"/>
      <c r="C463" s="423"/>
      <c r="D463" s="128"/>
      <c r="E463" s="121"/>
      <c r="F463" s="172"/>
      <c r="G463" s="196"/>
    </row>
    <row r="464" spans="1:7">
      <c r="A464" s="15"/>
      <c r="B464" s="238"/>
      <c r="C464" s="423"/>
      <c r="D464" s="128"/>
      <c r="E464" s="121"/>
      <c r="F464" s="172"/>
      <c r="G464" s="196"/>
    </row>
    <row r="465" spans="1:7">
      <c r="A465" s="15"/>
      <c r="B465" s="238"/>
      <c r="C465" s="423"/>
      <c r="D465" s="128"/>
      <c r="E465" s="121"/>
      <c r="F465" s="172"/>
      <c r="G465" s="172"/>
    </row>
    <row r="466" spans="1:7">
      <c r="A466" s="15"/>
      <c r="B466" s="238"/>
      <c r="C466" s="423"/>
      <c r="D466" s="128"/>
      <c r="E466" s="121"/>
      <c r="F466" s="172"/>
      <c r="G466" s="196"/>
    </row>
    <row r="467" spans="1:7">
      <c r="A467" s="15"/>
      <c r="B467" s="238"/>
      <c r="C467" s="423"/>
      <c r="D467" s="128"/>
      <c r="E467" s="121"/>
      <c r="F467" s="172"/>
      <c r="G467" s="196"/>
    </row>
    <row r="468" spans="1:7">
      <c r="A468" s="15"/>
      <c r="B468" s="238"/>
      <c r="C468" s="423"/>
      <c r="D468" s="128"/>
      <c r="E468" s="121"/>
      <c r="F468" s="172"/>
      <c r="G468" s="172"/>
    </row>
    <row r="469" spans="1:7">
      <c r="A469" s="15"/>
      <c r="B469" s="238"/>
      <c r="C469" s="423"/>
      <c r="D469" s="128"/>
      <c r="E469" s="121"/>
      <c r="F469" s="172"/>
      <c r="G469" s="196"/>
    </row>
    <row r="470" spans="1:7">
      <c r="A470" s="15"/>
      <c r="B470" s="238"/>
      <c r="C470" s="423"/>
      <c r="D470" s="128"/>
      <c r="E470" s="121"/>
      <c r="F470" s="172"/>
      <c r="G470" s="196"/>
    </row>
    <row r="471" spans="1:7">
      <c r="A471" s="15"/>
      <c r="B471" s="238"/>
      <c r="C471" s="423"/>
      <c r="D471" s="128"/>
      <c r="E471" s="121"/>
      <c r="F471" s="172"/>
      <c r="G471" s="172"/>
    </row>
    <row r="472" spans="1:7">
      <c r="A472" s="15"/>
      <c r="B472" s="238"/>
      <c r="C472" s="423"/>
      <c r="D472" s="128"/>
      <c r="E472" s="121"/>
      <c r="F472" s="172"/>
      <c r="G472" s="172"/>
    </row>
    <row r="473" spans="1:7">
      <c r="A473" s="15"/>
      <c r="B473" s="238"/>
      <c r="C473" s="423"/>
      <c r="D473" s="128"/>
      <c r="E473" s="121"/>
      <c r="F473" s="172"/>
      <c r="G473" s="196"/>
    </row>
    <row r="474" spans="1:7">
      <c r="A474" s="15"/>
      <c r="B474" s="238"/>
      <c r="C474" s="423"/>
      <c r="D474" s="128"/>
      <c r="E474" s="121"/>
      <c r="F474" s="172"/>
      <c r="G474" s="196"/>
    </row>
    <row r="475" spans="1:7">
      <c r="A475" s="15"/>
      <c r="B475" s="238"/>
      <c r="C475" s="14"/>
      <c r="D475" s="128"/>
      <c r="E475" s="55"/>
      <c r="F475" s="172"/>
      <c r="G475" s="172"/>
    </row>
    <row r="476" spans="1:7">
      <c r="A476" s="15"/>
      <c r="B476" s="238"/>
      <c r="C476" s="423"/>
      <c r="D476" s="128"/>
      <c r="E476" s="121"/>
      <c r="F476" s="172"/>
      <c r="G476" s="196"/>
    </row>
    <row r="477" spans="1:7">
      <c r="A477" s="15"/>
      <c r="B477" s="224"/>
      <c r="C477" s="423"/>
      <c r="D477" s="128"/>
      <c r="E477" s="121"/>
    </row>
    <row r="478" spans="1:7">
      <c r="A478" s="15"/>
      <c r="B478" s="224"/>
      <c r="C478" s="423"/>
      <c r="D478" s="128"/>
      <c r="E478" s="121"/>
      <c r="F478" s="172"/>
      <c r="G478" s="172"/>
    </row>
    <row r="479" spans="1:7">
      <c r="A479" s="15"/>
      <c r="B479" s="224"/>
      <c r="C479" s="423"/>
      <c r="D479" s="128"/>
      <c r="E479" s="121"/>
      <c r="F479" s="172"/>
      <c r="G479" s="196"/>
    </row>
    <row r="480" spans="1:7">
      <c r="A480" s="15"/>
      <c r="B480" s="224"/>
      <c r="C480" s="423"/>
      <c r="D480" s="128"/>
      <c r="E480" s="121"/>
      <c r="F480" s="172"/>
      <c r="G480" s="196"/>
    </row>
    <row r="481" spans="1:7">
      <c r="A481" s="15"/>
      <c r="B481" s="224"/>
      <c r="C481" s="423"/>
      <c r="D481" s="128"/>
      <c r="E481" s="121"/>
      <c r="F481" s="172"/>
      <c r="G481" s="196"/>
    </row>
    <row r="482" spans="1:7">
      <c r="A482" s="15"/>
      <c r="B482" s="224"/>
      <c r="C482" s="423"/>
      <c r="D482" s="128"/>
      <c r="E482" s="121"/>
      <c r="F482" s="172"/>
      <c r="G482" s="172"/>
    </row>
    <row r="483" spans="1:7">
      <c r="A483" s="15"/>
      <c r="B483" s="224"/>
      <c r="C483" s="423"/>
      <c r="D483" s="128"/>
      <c r="E483" s="121"/>
      <c r="F483" s="172"/>
      <c r="G483" s="196"/>
    </row>
    <row r="484" spans="1:7">
      <c r="A484" s="15"/>
      <c r="B484" s="224"/>
      <c r="C484" s="423"/>
      <c r="D484" s="128"/>
      <c r="E484" s="121"/>
      <c r="F484" s="172"/>
      <c r="G484" s="196"/>
    </row>
    <row r="485" spans="1:7">
      <c r="A485" s="15"/>
      <c r="B485" s="224"/>
      <c r="C485" s="423"/>
      <c r="D485" s="128"/>
      <c r="E485" s="121"/>
    </row>
    <row r="486" spans="1:7">
      <c r="A486" s="15"/>
      <c r="B486" s="224"/>
      <c r="C486" s="423"/>
      <c r="D486" s="128"/>
      <c r="E486" s="121"/>
    </row>
    <row r="487" spans="1:7">
      <c r="A487" s="15"/>
      <c r="B487" s="224"/>
      <c r="C487" s="423"/>
      <c r="D487" s="128"/>
      <c r="E487" s="121"/>
      <c r="F487" s="172"/>
      <c r="G487" s="196"/>
    </row>
    <row r="488" spans="1:7">
      <c r="A488" s="15"/>
      <c r="B488" s="14"/>
      <c r="C488" s="423"/>
      <c r="D488" s="128"/>
      <c r="E488" s="121"/>
      <c r="F488" s="172"/>
      <c r="G488" s="172"/>
    </row>
    <row r="489" spans="1:7">
      <c r="A489" s="15"/>
      <c r="B489" s="224"/>
      <c r="C489" s="423"/>
      <c r="D489" s="128"/>
      <c r="E489" s="121"/>
      <c r="F489" s="172"/>
      <c r="G489" s="196"/>
    </row>
    <row r="490" spans="1:7">
      <c r="A490" s="15"/>
      <c r="B490" s="224"/>
      <c r="C490" s="423"/>
      <c r="D490" s="128"/>
      <c r="E490" s="121"/>
      <c r="F490" s="172"/>
      <c r="G490" s="196"/>
    </row>
    <row r="491" spans="1:7">
      <c r="A491" s="15"/>
      <c r="B491" s="224"/>
      <c r="C491" s="423"/>
      <c r="D491" s="128"/>
      <c r="E491" s="121"/>
      <c r="F491" s="172"/>
      <c r="G491" s="196"/>
    </row>
    <row r="492" spans="1:7" ht="13.5">
      <c r="A492" s="15"/>
      <c r="B492" s="224"/>
      <c r="C492" s="53"/>
      <c r="D492" s="128"/>
      <c r="E492" s="121"/>
      <c r="F492" s="172"/>
      <c r="G492" s="196"/>
    </row>
    <row r="493" spans="1:7">
      <c r="A493" s="15"/>
      <c r="B493" s="224"/>
      <c r="C493" s="423"/>
      <c r="D493" s="128"/>
      <c r="E493" s="121"/>
      <c r="F493" s="172"/>
      <c r="G493" s="196"/>
    </row>
    <row r="494" spans="1:7">
      <c r="A494" s="15"/>
      <c r="B494" s="238"/>
      <c r="C494" s="423"/>
      <c r="D494" s="128"/>
      <c r="E494" s="121"/>
      <c r="F494" s="172"/>
      <c r="G494" s="172"/>
    </row>
    <row r="495" spans="1:7">
      <c r="A495" s="15"/>
      <c r="B495" s="224"/>
      <c r="C495" s="423"/>
      <c r="D495" s="128"/>
      <c r="E495" s="121"/>
      <c r="F495" s="172"/>
      <c r="G495" s="196"/>
    </row>
    <row r="496" spans="1:7">
      <c r="A496" s="15"/>
      <c r="B496" s="224"/>
      <c r="C496" s="423"/>
      <c r="D496" s="128"/>
      <c r="E496" s="121"/>
      <c r="F496" s="172"/>
      <c r="G496" s="196"/>
    </row>
    <row r="497" spans="1:7">
      <c r="A497" s="15"/>
      <c r="B497" s="224"/>
      <c r="C497" s="110"/>
      <c r="D497" s="128"/>
      <c r="E497" s="121"/>
      <c r="F497" s="172"/>
      <c r="G497" s="196"/>
    </row>
    <row r="498" spans="1:7">
      <c r="A498" s="15"/>
      <c r="B498" s="224"/>
      <c r="C498" s="127"/>
      <c r="D498" s="246"/>
      <c r="E498" s="19"/>
      <c r="F498" s="168"/>
      <c r="G498" s="166"/>
    </row>
    <row r="501" spans="1:7">
      <c r="A501" s="116"/>
      <c r="B501" s="237"/>
      <c r="C501" s="120"/>
      <c r="D501" s="131"/>
      <c r="E501" s="101"/>
      <c r="F501" s="172"/>
      <c r="G501" s="172"/>
    </row>
    <row r="502" spans="1:7">
      <c r="A502" s="15"/>
      <c r="B502" s="224"/>
      <c r="C502" s="423"/>
      <c r="D502" s="128"/>
      <c r="E502" s="121"/>
      <c r="F502" s="172"/>
      <c r="G502" s="196"/>
    </row>
    <row r="503" spans="1:7">
      <c r="A503" s="15"/>
      <c r="B503" s="224"/>
      <c r="C503" s="423"/>
      <c r="D503" s="128"/>
      <c r="E503" s="121"/>
      <c r="F503" s="172"/>
      <c r="G503" s="196"/>
    </row>
    <row r="504" spans="1:7">
      <c r="A504" s="15"/>
      <c r="B504" s="224"/>
      <c r="C504" s="423"/>
      <c r="D504" s="128"/>
      <c r="E504" s="121"/>
      <c r="F504" s="172"/>
      <c r="G504" s="196"/>
    </row>
    <row r="505" spans="1:7" ht="13.5">
      <c r="A505" s="116"/>
      <c r="B505" s="224"/>
      <c r="C505" s="53"/>
      <c r="D505" s="128"/>
      <c r="E505" s="121"/>
      <c r="F505" s="172"/>
      <c r="G505" s="196"/>
    </row>
    <row r="506" spans="1:7">
      <c r="A506" s="116"/>
      <c r="B506" s="224"/>
      <c r="C506" s="423"/>
      <c r="D506" s="128"/>
      <c r="E506" s="121"/>
      <c r="F506" s="172"/>
      <c r="G506" s="196"/>
    </row>
    <row r="507" spans="1:7">
      <c r="A507" s="116"/>
      <c r="B507" s="224"/>
      <c r="C507" s="423"/>
      <c r="D507" s="14"/>
      <c r="E507" s="14"/>
      <c r="F507" s="14"/>
      <c r="G507" s="14"/>
    </row>
    <row r="508" spans="1:7">
      <c r="A508" s="116"/>
      <c r="B508" s="224"/>
      <c r="C508" s="423"/>
      <c r="D508" s="128"/>
      <c r="E508" s="121"/>
      <c r="F508" s="172"/>
      <c r="G508" s="196"/>
    </row>
    <row r="509" spans="1:7">
      <c r="A509" s="116"/>
      <c r="B509" s="224"/>
      <c r="C509" s="423"/>
      <c r="D509" s="128"/>
      <c r="E509" s="121"/>
      <c r="F509" s="172"/>
      <c r="G509" s="196"/>
    </row>
    <row r="510" spans="1:7">
      <c r="A510" s="116"/>
      <c r="B510" s="224"/>
      <c r="C510" s="423"/>
      <c r="D510" s="128"/>
      <c r="E510" s="121"/>
      <c r="F510" s="172"/>
      <c r="G510" s="196"/>
    </row>
    <row r="511" spans="1:7">
      <c r="A511" s="116"/>
      <c r="B511" s="224"/>
      <c r="C511" s="423"/>
      <c r="D511" s="128"/>
      <c r="E511" s="121"/>
      <c r="F511" s="172"/>
      <c r="G511" s="196"/>
    </row>
    <row r="512" spans="1:7">
      <c r="A512" s="116"/>
      <c r="B512" s="224"/>
      <c r="C512" s="423"/>
      <c r="D512" s="128"/>
      <c r="E512" s="121"/>
      <c r="F512" s="172"/>
      <c r="G512" s="196"/>
    </row>
    <row r="513" spans="1:7">
      <c r="A513" s="116"/>
      <c r="B513" s="224"/>
      <c r="C513" s="423"/>
      <c r="D513" s="128"/>
      <c r="E513" s="121"/>
      <c r="F513" s="172"/>
      <c r="G513" s="196"/>
    </row>
    <row r="514" spans="1:7">
      <c r="A514" s="116"/>
      <c r="B514" s="224"/>
      <c r="C514" s="423"/>
      <c r="D514" s="128"/>
      <c r="E514" s="121"/>
      <c r="F514" s="172"/>
      <c r="G514" s="196"/>
    </row>
    <row r="515" spans="1:7">
      <c r="A515" s="116"/>
      <c r="B515" s="224"/>
      <c r="C515" s="423"/>
      <c r="D515" s="128"/>
      <c r="E515" s="121"/>
      <c r="F515" s="172"/>
      <c r="G515" s="196"/>
    </row>
    <row r="516" spans="1:7">
      <c r="A516" s="116"/>
      <c r="B516" s="224"/>
      <c r="C516" s="423"/>
      <c r="D516" s="128"/>
      <c r="E516" s="121"/>
      <c r="F516" s="172"/>
      <c r="G516" s="196"/>
    </row>
    <row r="517" spans="1:7">
      <c r="A517" s="116"/>
      <c r="B517" s="224"/>
      <c r="C517" s="423"/>
      <c r="D517" s="128"/>
      <c r="E517" s="121"/>
      <c r="F517" s="172"/>
      <c r="G517" s="196"/>
    </row>
    <row r="518" spans="1:7">
      <c r="A518" s="116"/>
      <c r="B518" s="224"/>
      <c r="C518" s="423"/>
      <c r="D518" s="128"/>
      <c r="E518" s="121"/>
      <c r="F518" s="172"/>
      <c r="G518" s="196"/>
    </row>
    <row r="519" spans="1:7">
      <c r="A519" s="116"/>
      <c r="B519" s="238"/>
      <c r="C519" s="423"/>
      <c r="D519" s="14"/>
      <c r="E519" s="14"/>
      <c r="F519" s="14"/>
      <c r="G519" s="14"/>
    </row>
    <row r="520" spans="1:7">
      <c r="A520" s="116"/>
      <c r="B520" s="238"/>
      <c r="C520" s="423"/>
      <c r="D520" s="128"/>
      <c r="E520" s="121"/>
      <c r="F520" s="172"/>
      <c r="G520" s="196"/>
    </row>
    <row r="521" spans="1:7">
      <c r="A521" s="116"/>
      <c r="B521" s="238"/>
      <c r="C521" s="423"/>
      <c r="D521" s="128"/>
      <c r="E521" s="121"/>
      <c r="F521" s="172"/>
      <c r="G521" s="196"/>
    </row>
    <row r="522" spans="1:7">
      <c r="A522" s="116"/>
      <c r="B522" s="238"/>
      <c r="C522" s="423"/>
      <c r="D522" s="14"/>
      <c r="E522" s="14"/>
      <c r="F522" s="14"/>
      <c r="G522" s="14"/>
    </row>
    <row r="523" spans="1:7" ht="31.5" customHeight="1">
      <c r="A523" s="116"/>
      <c r="B523" s="238"/>
      <c r="C523" s="423"/>
      <c r="D523" s="14"/>
      <c r="E523" s="14"/>
      <c r="F523" s="14"/>
      <c r="G523" s="14"/>
    </row>
    <row r="524" spans="1:7">
      <c r="A524" s="116"/>
      <c r="B524" s="224"/>
      <c r="C524" s="423"/>
      <c r="D524" s="128"/>
      <c r="E524" s="121"/>
      <c r="F524" s="172"/>
      <c r="G524" s="196"/>
    </row>
    <row r="525" spans="1:7">
      <c r="A525" s="116"/>
      <c r="B525" s="224"/>
      <c r="C525" s="423"/>
      <c r="D525" s="128"/>
      <c r="E525" s="121"/>
      <c r="F525" s="172"/>
      <c r="G525" s="196"/>
    </row>
    <row r="526" spans="1:7">
      <c r="A526" s="116"/>
      <c r="B526" s="238"/>
      <c r="C526" s="423"/>
      <c r="D526" s="128"/>
      <c r="E526" s="121"/>
      <c r="F526" s="172"/>
      <c r="G526" s="196"/>
    </row>
    <row r="527" spans="1:7" ht="13.5">
      <c r="A527" s="116"/>
      <c r="B527" s="14"/>
      <c r="C527" s="53"/>
      <c r="D527" s="128"/>
      <c r="E527" s="55"/>
      <c r="F527" s="172"/>
      <c r="G527" s="172"/>
    </row>
    <row r="528" spans="1:7">
      <c r="A528" s="116"/>
      <c r="B528" s="14"/>
      <c r="C528" s="423"/>
      <c r="D528" s="128"/>
      <c r="E528" s="55"/>
      <c r="F528" s="172"/>
      <c r="G528" s="172"/>
    </row>
    <row r="529" spans="1:7">
      <c r="A529" s="116"/>
      <c r="B529" s="14"/>
      <c r="C529" s="423"/>
      <c r="D529" s="14"/>
      <c r="E529" s="14"/>
      <c r="F529" s="14"/>
      <c r="G529" s="14"/>
    </row>
    <row r="530" spans="1:7">
      <c r="A530" s="116"/>
      <c r="B530" s="14"/>
      <c r="C530" s="423"/>
      <c r="D530" s="128"/>
      <c r="E530" s="121"/>
      <c r="F530" s="172"/>
      <c r="G530" s="196"/>
    </row>
    <row r="531" spans="1:7">
      <c r="A531" s="116"/>
      <c r="B531" s="224"/>
      <c r="C531" s="423"/>
      <c r="D531" s="128"/>
      <c r="E531" s="55"/>
      <c r="F531" s="172"/>
      <c r="G531" s="196"/>
    </row>
    <row r="532" spans="1:7">
      <c r="A532" s="116"/>
      <c r="B532" s="224"/>
      <c r="C532" s="423"/>
      <c r="D532" s="14"/>
      <c r="E532" s="14"/>
      <c r="F532" s="14"/>
      <c r="G532" s="14"/>
    </row>
    <row r="533" spans="1:7">
      <c r="A533" s="116"/>
      <c r="B533" s="224"/>
      <c r="C533" s="423"/>
      <c r="D533" s="128"/>
      <c r="E533" s="121"/>
      <c r="F533" s="172"/>
      <c r="G533" s="196"/>
    </row>
    <row r="534" spans="1:7">
      <c r="A534" s="116"/>
      <c r="B534" s="224"/>
      <c r="C534" s="423"/>
      <c r="D534" s="128"/>
      <c r="E534" s="55"/>
      <c r="F534" s="172"/>
      <c r="G534" s="196"/>
    </row>
    <row r="535" spans="1:7">
      <c r="A535" s="116"/>
      <c r="B535" s="224"/>
      <c r="C535" s="423"/>
      <c r="D535" s="14"/>
      <c r="E535" s="14"/>
      <c r="F535" s="14"/>
      <c r="G535" s="14"/>
    </row>
    <row r="536" spans="1:7">
      <c r="A536" s="116"/>
      <c r="B536" s="224"/>
      <c r="C536" s="423"/>
      <c r="D536" s="128"/>
      <c r="E536" s="121"/>
      <c r="F536" s="172"/>
      <c r="G536" s="196"/>
    </row>
    <row r="537" spans="1:7">
      <c r="A537" s="116"/>
      <c r="B537" s="224"/>
      <c r="C537" s="423"/>
      <c r="D537" s="128"/>
      <c r="E537" s="55"/>
      <c r="F537" s="172"/>
      <c r="G537" s="196"/>
    </row>
    <row r="538" spans="1:7">
      <c r="A538" s="116"/>
      <c r="B538" s="224"/>
      <c r="C538" s="423"/>
      <c r="D538" s="14"/>
      <c r="E538" s="14"/>
      <c r="F538" s="14"/>
      <c r="G538" s="14"/>
    </row>
    <row r="539" spans="1:7">
      <c r="A539" s="116"/>
      <c r="B539" s="14"/>
      <c r="C539" s="423"/>
      <c r="D539" s="128"/>
      <c r="E539" s="121"/>
      <c r="F539" s="172"/>
      <c r="G539" s="196"/>
    </row>
    <row r="540" spans="1:7">
      <c r="A540" s="116"/>
      <c r="B540" s="14"/>
      <c r="C540" s="14"/>
      <c r="D540" s="14"/>
      <c r="E540" s="14"/>
      <c r="F540" s="14"/>
      <c r="G540" s="14"/>
    </row>
    <row r="541" spans="1:7" ht="13.5">
      <c r="A541" s="116"/>
      <c r="B541" s="14"/>
      <c r="C541" s="53"/>
      <c r="D541" s="128"/>
      <c r="E541" s="55"/>
      <c r="F541" s="172"/>
      <c r="G541" s="172"/>
    </row>
    <row r="542" spans="1:7">
      <c r="A542" s="116"/>
      <c r="B542" s="14"/>
      <c r="C542" s="423"/>
      <c r="D542" s="128"/>
      <c r="E542" s="55"/>
      <c r="F542" s="172"/>
      <c r="G542" s="172"/>
    </row>
    <row r="543" spans="1:7">
      <c r="A543" s="116"/>
      <c r="B543" s="14"/>
      <c r="C543" s="423"/>
      <c r="D543" s="14"/>
      <c r="E543" s="14"/>
      <c r="F543" s="14"/>
      <c r="G543" s="14"/>
    </row>
    <row r="544" spans="1:7">
      <c r="A544" s="116"/>
      <c r="B544" s="14"/>
      <c r="C544" s="423"/>
      <c r="D544" s="128"/>
      <c r="E544" s="121"/>
      <c r="F544" s="172"/>
      <c r="G544" s="196"/>
    </row>
    <row r="545" spans="1:7">
      <c r="A545" s="116"/>
      <c r="B545" s="14"/>
      <c r="C545" s="423"/>
      <c r="D545" s="128"/>
      <c r="E545" s="121"/>
      <c r="F545" s="172"/>
      <c r="G545" s="196"/>
    </row>
    <row r="546" spans="1:7">
      <c r="A546" s="116"/>
      <c r="B546" s="14"/>
      <c r="C546" s="423"/>
      <c r="D546" s="128"/>
      <c r="E546" s="121"/>
      <c r="F546" s="172"/>
      <c r="G546" s="196"/>
    </row>
    <row r="547" spans="1:7">
      <c r="A547" s="116"/>
      <c r="B547" s="14"/>
      <c r="C547" s="423"/>
      <c r="D547" s="14"/>
      <c r="E547" s="14"/>
      <c r="F547" s="14"/>
      <c r="G547" s="14"/>
    </row>
    <row r="548" spans="1:7">
      <c r="A548" s="116"/>
      <c r="B548" s="14"/>
      <c r="C548" s="423"/>
      <c r="D548" s="128"/>
      <c r="E548" s="121"/>
      <c r="F548" s="172"/>
      <c r="G548" s="196"/>
    </row>
    <row r="549" spans="1:7">
      <c r="A549" s="116"/>
      <c r="B549" s="14"/>
      <c r="C549" s="423"/>
      <c r="D549" s="128"/>
      <c r="E549" s="121"/>
      <c r="F549" s="172"/>
      <c r="G549" s="196"/>
    </row>
    <row r="550" spans="1:7">
      <c r="A550" s="116"/>
      <c r="B550" s="14"/>
      <c r="C550" s="423"/>
      <c r="D550" s="128"/>
      <c r="E550" s="55"/>
      <c r="F550" s="172"/>
      <c r="G550" s="172"/>
    </row>
    <row r="551" spans="1:7" ht="30" customHeight="1">
      <c r="A551" s="116"/>
      <c r="B551" s="224"/>
      <c r="C551" s="423"/>
      <c r="D551" s="14"/>
      <c r="E551" s="14"/>
      <c r="F551" s="14"/>
      <c r="G551" s="14"/>
    </row>
    <row r="552" spans="1:7">
      <c r="A552" s="116"/>
      <c r="B552" s="224"/>
      <c r="C552" s="423"/>
      <c r="D552" s="128"/>
      <c r="E552" s="121"/>
      <c r="F552" s="172"/>
      <c r="G552" s="196"/>
    </row>
    <row r="553" spans="1:7">
      <c r="A553" s="116"/>
      <c r="B553" s="224"/>
      <c r="C553" s="423"/>
      <c r="D553" s="128"/>
      <c r="E553" s="121"/>
      <c r="F553" s="172"/>
      <c r="G553" s="196"/>
    </row>
    <row r="554" spans="1:7">
      <c r="A554" s="116"/>
      <c r="B554" s="224"/>
      <c r="C554" s="423"/>
      <c r="D554" s="128"/>
      <c r="E554" s="121"/>
      <c r="F554" s="172"/>
      <c r="G554" s="196"/>
    </row>
    <row r="555" spans="1:7" ht="30" customHeight="1">
      <c r="A555" s="116"/>
      <c r="B555" s="224"/>
      <c r="C555" s="423"/>
      <c r="D555" s="14"/>
      <c r="E555" s="14"/>
      <c r="F555" s="14"/>
      <c r="G555" s="14"/>
    </row>
    <row r="556" spans="1:7">
      <c r="A556" s="116"/>
      <c r="B556" s="224"/>
      <c r="C556" s="423"/>
      <c r="D556" s="128"/>
      <c r="E556" s="121"/>
      <c r="F556" s="172"/>
      <c r="G556" s="196"/>
    </row>
    <row r="557" spans="1:7">
      <c r="A557" s="116"/>
      <c r="B557" s="224"/>
      <c r="C557" s="423"/>
      <c r="D557" s="128"/>
      <c r="E557" s="121"/>
      <c r="F557" s="172"/>
      <c r="G557" s="196"/>
    </row>
    <row r="558" spans="1:7">
      <c r="A558" s="116"/>
      <c r="B558" s="224"/>
      <c r="C558" s="423"/>
      <c r="D558" s="128"/>
      <c r="E558" s="121"/>
      <c r="F558" s="172"/>
      <c r="G558" s="196"/>
    </row>
    <row r="559" spans="1:7">
      <c r="A559" s="116"/>
      <c r="B559" s="224"/>
      <c r="C559" s="423"/>
      <c r="D559" s="14"/>
      <c r="E559" s="14"/>
      <c r="F559" s="14"/>
      <c r="G559" s="14"/>
    </row>
    <row r="560" spans="1:7">
      <c r="A560" s="116"/>
      <c r="B560" s="224"/>
      <c r="C560" s="423"/>
      <c r="D560" s="128"/>
      <c r="E560" s="121"/>
      <c r="F560" s="172"/>
      <c r="G560" s="196"/>
    </row>
    <row r="561" spans="1:7">
      <c r="A561" s="116"/>
      <c r="B561" s="224"/>
      <c r="C561" s="423"/>
      <c r="D561" s="128"/>
      <c r="E561" s="121"/>
      <c r="F561" s="172"/>
      <c r="G561" s="196"/>
    </row>
    <row r="562" spans="1:7">
      <c r="A562" s="116"/>
      <c r="B562" s="224"/>
      <c r="C562" s="423"/>
      <c r="D562" s="128"/>
      <c r="E562" s="121"/>
      <c r="F562" s="172"/>
      <c r="G562" s="196"/>
    </row>
    <row r="563" spans="1:7">
      <c r="A563" s="116"/>
      <c r="B563" s="224"/>
      <c r="C563" s="423"/>
      <c r="D563" s="14"/>
      <c r="E563" s="14"/>
      <c r="F563" s="14"/>
      <c r="G563" s="14"/>
    </row>
    <row r="564" spans="1:7">
      <c r="A564" s="116"/>
      <c r="B564" s="224"/>
      <c r="C564" s="423"/>
      <c r="D564" s="128"/>
      <c r="E564" s="121"/>
      <c r="F564" s="172"/>
      <c r="G564" s="196"/>
    </row>
    <row r="565" spans="1:7">
      <c r="A565" s="116"/>
      <c r="B565" s="224"/>
      <c r="C565" s="423"/>
      <c r="D565" s="128"/>
      <c r="E565" s="121"/>
      <c r="F565" s="172"/>
      <c r="G565" s="196"/>
    </row>
    <row r="566" spans="1:7">
      <c r="A566" s="116"/>
      <c r="B566" s="238"/>
      <c r="C566" s="423"/>
      <c r="D566" s="128"/>
      <c r="E566" s="55"/>
      <c r="F566" s="172"/>
      <c r="G566" s="172"/>
    </row>
    <row r="567" spans="1:7">
      <c r="A567" s="116"/>
      <c r="B567" s="224"/>
      <c r="C567" s="423"/>
      <c r="D567" s="14"/>
      <c r="E567" s="14"/>
      <c r="F567" s="14"/>
      <c r="G567" s="14"/>
    </row>
    <row r="568" spans="1:7">
      <c r="A568" s="116"/>
      <c r="B568" s="224"/>
      <c r="C568" s="423"/>
      <c r="D568" s="128"/>
      <c r="E568" s="121"/>
      <c r="F568" s="172"/>
      <c r="G568" s="196"/>
    </row>
    <row r="569" spans="1:7">
      <c r="A569" s="116"/>
      <c r="B569" s="14"/>
      <c r="C569" s="423"/>
      <c r="D569" s="128"/>
      <c r="E569" s="121"/>
      <c r="F569" s="172"/>
      <c r="G569" s="196"/>
    </row>
    <row r="570" spans="1:7">
      <c r="A570" s="116"/>
      <c r="B570" s="14"/>
      <c r="C570" s="14"/>
      <c r="D570" s="14"/>
      <c r="E570" s="14"/>
      <c r="F570" s="14"/>
      <c r="G570" s="14"/>
    </row>
    <row r="571" spans="1:7">
      <c r="A571" s="116"/>
      <c r="B571" s="14"/>
      <c r="C571" s="423"/>
      <c r="D571" s="14"/>
      <c r="E571" s="14"/>
      <c r="F571" s="14"/>
      <c r="G571" s="14"/>
    </row>
    <row r="572" spans="1:7">
      <c r="A572" s="116"/>
      <c r="B572" s="14"/>
      <c r="C572" s="423"/>
      <c r="D572" s="128"/>
      <c r="E572" s="121"/>
      <c r="F572" s="172"/>
      <c r="G572" s="196"/>
    </row>
    <row r="573" spans="1:7">
      <c r="A573" s="116"/>
      <c r="B573" s="14"/>
      <c r="C573" s="423"/>
      <c r="D573" s="128"/>
      <c r="E573" s="121"/>
      <c r="F573" s="172"/>
      <c r="G573" s="196"/>
    </row>
    <row r="574" spans="1:7">
      <c r="A574" s="116"/>
      <c r="B574" s="224"/>
      <c r="C574" s="423"/>
      <c r="D574" s="128"/>
      <c r="E574" s="121"/>
      <c r="F574" s="172"/>
      <c r="G574" s="196"/>
    </row>
    <row r="575" spans="1:7" ht="13.5">
      <c r="A575" s="116"/>
      <c r="B575" s="224"/>
      <c r="C575" s="53"/>
      <c r="D575" s="14"/>
      <c r="E575" s="14"/>
      <c r="F575" s="14"/>
      <c r="G575" s="14"/>
    </row>
    <row r="576" spans="1:7">
      <c r="A576" s="116"/>
      <c r="B576" s="224"/>
      <c r="C576" s="423"/>
      <c r="D576" s="14"/>
      <c r="E576" s="14"/>
      <c r="F576" s="14"/>
      <c r="G576" s="14"/>
    </row>
    <row r="577" spans="1:7">
      <c r="A577" s="116"/>
      <c r="B577" s="224"/>
      <c r="C577" s="423"/>
      <c r="D577" s="14"/>
      <c r="E577" s="14"/>
      <c r="F577" s="14"/>
      <c r="G577" s="14"/>
    </row>
    <row r="578" spans="1:7">
      <c r="A578" s="116"/>
      <c r="B578" s="224"/>
      <c r="C578" s="110"/>
      <c r="D578" s="128"/>
      <c r="E578" s="121"/>
      <c r="F578" s="172"/>
      <c r="G578" s="196"/>
    </row>
    <row r="579" spans="1:7">
      <c r="A579" s="116"/>
      <c r="B579" s="224"/>
      <c r="C579" s="110"/>
      <c r="D579" s="128"/>
      <c r="E579" s="121"/>
      <c r="F579" s="172"/>
      <c r="G579" s="196"/>
    </row>
    <row r="580" spans="1:7">
      <c r="A580" s="116"/>
      <c r="B580" s="224"/>
      <c r="C580" s="110"/>
      <c r="D580" s="128"/>
      <c r="E580" s="121"/>
      <c r="F580" s="172"/>
      <c r="G580" s="196"/>
    </row>
    <row r="581" spans="1:7">
      <c r="A581" s="116"/>
      <c r="B581" s="224"/>
      <c r="C581" s="110"/>
      <c r="D581" s="128"/>
      <c r="E581" s="121"/>
      <c r="F581" s="172"/>
      <c r="G581" s="196"/>
    </row>
    <row r="582" spans="1:7">
      <c r="A582" s="116"/>
      <c r="B582" s="224"/>
      <c r="C582" s="110"/>
      <c r="D582" s="14"/>
      <c r="E582" s="14"/>
      <c r="F582" s="14"/>
      <c r="G582" s="14"/>
    </row>
    <row r="583" spans="1:7">
      <c r="A583" s="116"/>
      <c r="B583" s="224"/>
      <c r="C583" s="423"/>
      <c r="D583" s="14"/>
      <c r="E583" s="14"/>
      <c r="F583" s="14"/>
      <c r="G583" s="14"/>
    </row>
    <row r="584" spans="1:7">
      <c r="A584" s="116"/>
      <c r="B584" s="224"/>
      <c r="C584" s="110"/>
      <c r="D584" s="128"/>
      <c r="E584" s="121"/>
      <c r="F584" s="172"/>
      <c r="G584" s="196"/>
    </row>
    <row r="585" spans="1:7">
      <c r="A585" s="116"/>
      <c r="B585" s="224"/>
      <c r="C585" s="110"/>
      <c r="D585" s="14"/>
      <c r="E585" s="14"/>
      <c r="F585" s="14"/>
      <c r="G585" s="14"/>
    </row>
    <row r="586" spans="1:7">
      <c r="A586" s="116"/>
      <c r="B586" s="224"/>
      <c r="C586" s="423"/>
      <c r="D586" s="14"/>
      <c r="E586" s="14"/>
      <c r="F586" s="14"/>
      <c r="G586" s="14"/>
    </row>
    <row r="587" spans="1:7">
      <c r="A587" s="116"/>
      <c r="B587" s="224"/>
      <c r="C587" s="110"/>
      <c r="D587" s="128"/>
      <c r="E587" s="121"/>
      <c r="F587" s="172"/>
      <c r="G587" s="196"/>
    </row>
    <row r="588" spans="1:7">
      <c r="A588" s="116"/>
      <c r="B588" s="224"/>
      <c r="C588" s="110"/>
      <c r="D588" s="128"/>
      <c r="E588" s="121"/>
      <c r="F588" s="172"/>
      <c r="G588" s="196"/>
    </row>
    <row r="589" spans="1:7">
      <c r="A589" s="116"/>
      <c r="B589" s="224"/>
      <c r="C589" s="110"/>
      <c r="D589" s="128"/>
      <c r="E589" s="121"/>
      <c r="F589" s="172"/>
      <c r="G589" s="196"/>
    </row>
    <row r="590" spans="1:7">
      <c r="A590" s="116"/>
      <c r="B590" s="224"/>
      <c r="C590" s="110"/>
      <c r="D590" s="128"/>
      <c r="E590" s="121"/>
      <c r="F590" s="172"/>
      <c r="G590" s="196"/>
    </row>
    <row r="591" spans="1:7">
      <c r="A591" s="116"/>
      <c r="B591" s="224"/>
      <c r="C591" s="110"/>
      <c r="D591" s="128"/>
      <c r="E591" s="121"/>
      <c r="F591" s="172"/>
      <c r="G591" s="196"/>
    </row>
    <row r="592" spans="1:7" ht="13.5">
      <c r="A592" s="116"/>
      <c r="B592" s="224"/>
      <c r="C592" s="53"/>
      <c r="D592" s="128"/>
      <c r="E592" s="121"/>
      <c r="F592" s="172"/>
      <c r="G592" s="196"/>
    </row>
    <row r="593" spans="1:7">
      <c r="A593" s="116"/>
      <c r="B593" s="224"/>
      <c r="C593" s="110"/>
      <c r="D593" s="128"/>
      <c r="E593" s="121"/>
      <c r="F593" s="172"/>
      <c r="G593" s="196"/>
    </row>
    <row r="594" spans="1:7">
      <c r="A594" s="116"/>
      <c r="B594" s="224"/>
      <c r="C594" s="423"/>
      <c r="D594" s="128"/>
      <c r="E594" s="121"/>
      <c r="F594" s="172"/>
      <c r="G594" s="196"/>
    </row>
    <row r="595" spans="1:7">
      <c r="A595" s="116"/>
      <c r="B595" s="224"/>
      <c r="C595" s="110"/>
      <c r="D595" s="128"/>
      <c r="E595" s="121"/>
      <c r="F595" s="172"/>
      <c r="G595" s="196"/>
    </row>
    <row r="596" spans="1:7">
      <c r="A596" s="116"/>
      <c r="B596" s="224"/>
      <c r="C596" s="423"/>
      <c r="D596" s="128"/>
      <c r="E596" s="121"/>
      <c r="F596" s="172"/>
      <c r="G596" s="196"/>
    </row>
    <row r="597" spans="1:7">
      <c r="A597" s="116"/>
      <c r="B597" s="224"/>
      <c r="C597" s="110"/>
      <c r="D597" s="128"/>
      <c r="E597" s="121"/>
      <c r="F597" s="172"/>
      <c r="G597" s="196"/>
    </row>
    <row r="598" spans="1:7">
      <c r="A598" s="116"/>
      <c r="B598" s="224"/>
      <c r="C598" s="423"/>
      <c r="D598" s="128"/>
      <c r="E598" s="121"/>
      <c r="F598" s="172"/>
      <c r="G598" s="196"/>
    </row>
    <row r="599" spans="1:7">
      <c r="A599" s="116"/>
      <c r="B599" s="224"/>
      <c r="C599" s="110"/>
      <c r="D599" s="128"/>
      <c r="E599" s="121"/>
      <c r="F599" s="172"/>
      <c r="G599" s="196"/>
    </row>
    <row r="600" spans="1:7">
      <c r="A600" s="15"/>
      <c r="B600" s="224"/>
      <c r="C600" s="14"/>
      <c r="D600" s="14"/>
      <c r="E600" s="14"/>
      <c r="F600" s="14"/>
      <c r="G600" s="14"/>
    </row>
    <row r="601" spans="1:7" ht="13.5">
      <c r="A601" s="15"/>
      <c r="B601" s="224"/>
      <c r="C601" s="53"/>
      <c r="D601" s="14"/>
      <c r="E601" s="14"/>
      <c r="F601" s="14"/>
      <c r="G601" s="14"/>
    </row>
    <row r="602" spans="1:7">
      <c r="A602" s="15"/>
      <c r="B602" s="224"/>
      <c r="C602" s="423"/>
      <c r="D602" s="14"/>
      <c r="E602" s="14"/>
      <c r="F602" s="14"/>
      <c r="G602" s="14"/>
    </row>
    <row r="603" spans="1:7">
      <c r="A603" s="15"/>
      <c r="B603" s="224"/>
      <c r="C603" s="423"/>
      <c r="D603" s="14"/>
      <c r="E603" s="14"/>
      <c r="F603" s="14"/>
      <c r="G603" s="14"/>
    </row>
    <row r="604" spans="1:7">
      <c r="A604" s="15"/>
      <c r="B604" s="224"/>
      <c r="C604" s="423"/>
      <c r="D604" s="14"/>
      <c r="E604" s="14"/>
      <c r="F604" s="14"/>
      <c r="G604" s="14"/>
    </row>
    <row r="605" spans="1:7">
      <c r="A605" s="15"/>
      <c r="B605" s="224"/>
      <c r="C605" s="110"/>
      <c r="D605" s="128"/>
      <c r="E605" s="121"/>
      <c r="F605" s="172"/>
      <c r="G605" s="196"/>
    </row>
    <row r="606" spans="1:7">
      <c r="A606" s="15"/>
      <c r="B606" s="224"/>
      <c r="C606" s="110"/>
      <c r="D606" s="128"/>
      <c r="E606" s="121"/>
      <c r="F606" s="172"/>
      <c r="G606" s="196"/>
    </row>
    <row r="607" spans="1:7">
      <c r="A607" s="15"/>
      <c r="B607" s="224"/>
      <c r="C607" s="110"/>
      <c r="D607" s="128"/>
      <c r="E607" s="121"/>
      <c r="F607" s="172"/>
      <c r="G607" s="196"/>
    </row>
    <row r="608" spans="1:7">
      <c r="A608" s="15"/>
      <c r="B608" s="224"/>
      <c r="C608" s="423"/>
      <c r="D608" s="14"/>
      <c r="E608" s="14"/>
      <c r="F608" s="14"/>
      <c r="G608" s="14"/>
    </row>
    <row r="609" spans="1:7">
      <c r="A609" s="15"/>
      <c r="B609" s="224"/>
      <c r="C609" s="423"/>
      <c r="D609" s="14"/>
      <c r="E609" s="14"/>
      <c r="F609" s="14"/>
      <c r="G609" s="14"/>
    </row>
    <row r="610" spans="1:7">
      <c r="A610" s="15"/>
      <c r="B610" s="224"/>
      <c r="C610" s="110"/>
      <c r="D610" s="128"/>
      <c r="E610" s="121"/>
      <c r="F610" s="172"/>
      <c r="G610" s="196"/>
    </row>
    <row r="611" spans="1:7">
      <c r="A611" s="15"/>
      <c r="B611" s="224"/>
      <c r="C611" s="110"/>
      <c r="D611" s="128"/>
      <c r="E611" s="121"/>
      <c r="F611" s="172"/>
      <c r="G611" s="196"/>
    </row>
    <row r="612" spans="1:7">
      <c r="A612" s="15"/>
      <c r="B612" s="224"/>
      <c r="C612" s="110"/>
      <c r="D612" s="128"/>
      <c r="E612" s="121"/>
      <c r="F612" s="172"/>
      <c r="G612" s="196"/>
    </row>
    <row r="613" spans="1:7">
      <c r="A613" s="15"/>
      <c r="B613" s="224"/>
      <c r="C613" s="110"/>
      <c r="D613" s="128"/>
      <c r="E613" s="121"/>
      <c r="F613" s="172"/>
      <c r="G613" s="196"/>
    </row>
    <row r="614" spans="1:7">
      <c r="A614" s="15"/>
      <c r="B614" s="224"/>
      <c r="C614" s="110"/>
      <c r="D614" s="128"/>
      <c r="E614" s="121"/>
      <c r="F614" s="172"/>
      <c r="G614" s="196"/>
    </row>
    <row r="615" spans="1:7">
      <c r="A615" s="15"/>
      <c r="B615" s="224"/>
      <c r="C615" s="110"/>
      <c r="D615" s="128"/>
      <c r="E615" s="121"/>
      <c r="F615" s="172"/>
      <c r="G615" s="196"/>
    </row>
    <row r="616" spans="1:7">
      <c r="A616" s="15"/>
      <c r="B616" s="224"/>
      <c r="C616" s="110"/>
      <c r="D616" s="128"/>
      <c r="E616" s="121"/>
      <c r="F616" s="172"/>
      <c r="G616" s="196"/>
    </row>
    <row r="617" spans="1:7">
      <c r="A617" s="15"/>
      <c r="B617" s="224"/>
      <c r="C617" s="423"/>
      <c r="D617" s="14"/>
      <c r="E617" s="14"/>
      <c r="F617" s="14"/>
      <c r="G617" s="14"/>
    </row>
    <row r="618" spans="1:7">
      <c r="A618" s="15"/>
      <c r="B618" s="224"/>
      <c r="C618" s="110"/>
      <c r="D618" s="128"/>
      <c r="E618" s="121"/>
      <c r="F618" s="172"/>
      <c r="G618" s="196"/>
    </row>
    <row r="619" spans="1:7">
      <c r="A619" s="15"/>
      <c r="B619" s="224"/>
      <c r="C619" s="110"/>
      <c r="D619" s="128"/>
      <c r="E619" s="121"/>
      <c r="F619" s="172"/>
      <c r="G619" s="196"/>
    </row>
    <row r="620" spans="1:7">
      <c r="A620" s="15"/>
      <c r="B620" s="224"/>
      <c r="C620" s="110"/>
      <c r="D620" s="128"/>
      <c r="E620" s="121"/>
      <c r="F620" s="172"/>
      <c r="G620" s="196"/>
    </row>
    <row r="621" spans="1:7">
      <c r="A621" s="15"/>
      <c r="B621" s="224"/>
      <c r="C621" s="110"/>
      <c r="D621" s="128"/>
      <c r="E621" s="121"/>
      <c r="F621" s="172"/>
      <c r="G621" s="196"/>
    </row>
    <row r="622" spans="1:7">
      <c r="A622" s="15"/>
      <c r="B622" s="224"/>
      <c r="C622" s="110"/>
      <c r="D622" s="128"/>
      <c r="E622" s="121"/>
      <c r="F622" s="172"/>
      <c r="G622" s="196"/>
    </row>
    <row r="623" spans="1:7">
      <c r="A623" s="15"/>
      <c r="B623" s="224"/>
      <c r="C623" s="110"/>
      <c r="D623" s="128"/>
      <c r="E623" s="121"/>
      <c r="F623" s="172"/>
      <c r="G623" s="196"/>
    </row>
    <row r="624" spans="1:7">
      <c r="A624" s="15"/>
      <c r="B624" s="224"/>
      <c r="C624" s="110"/>
      <c r="D624" s="128"/>
      <c r="E624" s="121"/>
      <c r="F624" s="172"/>
      <c r="G624" s="196"/>
    </row>
    <row r="625" spans="1:7">
      <c r="A625" s="15"/>
      <c r="B625" s="224"/>
      <c r="C625" s="110"/>
      <c r="D625" s="128"/>
      <c r="E625" s="121"/>
      <c r="F625" s="172"/>
      <c r="G625" s="196"/>
    </row>
    <row r="626" spans="1:7">
      <c r="A626" s="15"/>
      <c r="B626" s="224"/>
      <c r="C626" s="110"/>
      <c r="D626" s="128"/>
      <c r="E626" s="121"/>
      <c r="F626" s="172"/>
      <c r="G626" s="196"/>
    </row>
    <row r="627" spans="1:7">
      <c r="A627" s="15"/>
      <c r="B627" s="224"/>
      <c r="C627" s="14"/>
      <c r="D627" s="14"/>
      <c r="E627" s="14"/>
      <c r="F627" s="14"/>
      <c r="G627" s="14"/>
    </row>
    <row r="628" spans="1:7">
      <c r="A628" s="15"/>
      <c r="B628" s="224"/>
      <c r="C628" s="423"/>
      <c r="D628" s="14"/>
      <c r="E628" s="14"/>
      <c r="F628" s="14"/>
      <c r="G628" s="14"/>
    </row>
    <row r="629" spans="1:7">
      <c r="A629" s="15"/>
      <c r="B629" s="224"/>
      <c r="C629" s="110"/>
      <c r="D629" s="128"/>
      <c r="E629" s="121"/>
      <c r="F629" s="172"/>
      <c r="G629" s="196"/>
    </row>
    <row r="630" spans="1:7">
      <c r="A630" s="15"/>
      <c r="B630" s="224"/>
      <c r="C630" s="110"/>
      <c r="D630" s="128"/>
      <c r="E630" s="121"/>
      <c r="F630" s="172"/>
      <c r="G630" s="196"/>
    </row>
    <row r="631" spans="1:7">
      <c r="A631" s="15"/>
      <c r="B631" s="224"/>
      <c r="C631" s="110"/>
      <c r="D631" s="128"/>
      <c r="E631" s="121"/>
      <c r="F631" s="172"/>
      <c r="G631" s="196"/>
    </row>
    <row r="632" spans="1:7">
      <c r="A632" s="15"/>
      <c r="B632" s="224"/>
      <c r="C632" s="110"/>
      <c r="D632" s="128"/>
      <c r="E632" s="121"/>
      <c r="F632" s="172"/>
      <c r="G632" s="196"/>
    </row>
    <row r="633" spans="1:7">
      <c r="A633" s="15"/>
      <c r="B633" s="224"/>
      <c r="C633" s="110"/>
      <c r="D633" s="128"/>
      <c r="E633" s="121"/>
      <c r="F633" s="172"/>
      <c r="G633" s="196"/>
    </row>
    <row r="634" spans="1:7">
      <c r="A634" s="15"/>
      <c r="B634" s="224"/>
      <c r="C634" s="423"/>
      <c r="D634" s="14"/>
      <c r="E634" s="14"/>
      <c r="F634" s="14"/>
      <c r="G634" s="14"/>
    </row>
    <row r="635" spans="1:7">
      <c r="A635" s="15"/>
      <c r="B635" s="224"/>
      <c r="C635" s="110"/>
      <c r="D635" s="128"/>
      <c r="E635" s="121"/>
      <c r="F635" s="172"/>
      <c r="G635" s="196"/>
    </row>
    <row r="636" spans="1:7">
      <c r="A636" s="15"/>
      <c r="B636" s="224"/>
      <c r="C636" s="110"/>
      <c r="D636" s="128"/>
      <c r="E636" s="121"/>
      <c r="F636" s="172"/>
      <c r="G636" s="196"/>
    </row>
    <row r="637" spans="1:7">
      <c r="A637" s="15"/>
      <c r="B637" s="224"/>
      <c r="C637" s="110"/>
      <c r="D637" s="128"/>
      <c r="E637" s="121"/>
      <c r="F637" s="172"/>
      <c r="G637" s="196"/>
    </row>
    <row r="638" spans="1:7">
      <c r="A638" s="15"/>
      <c r="B638" s="224"/>
      <c r="C638" s="423"/>
      <c r="D638" s="14"/>
      <c r="E638" s="14"/>
      <c r="F638" s="14"/>
      <c r="G638" s="14"/>
    </row>
    <row r="639" spans="1:7">
      <c r="A639" s="15"/>
      <c r="B639" s="224"/>
      <c r="C639" s="110"/>
      <c r="D639" s="128"/>
      <c r="E639" s="121"/>
      <c r="F639" s="172"/>
      <c r="G639" s="196"/>
    </row>
    <row r="640" spans="1:7">
      <c r="A640" s="15"/>
      <c r="B640" s="224"/>
      <c r="C640" s="110"/>
      <c r="D640" s="128"/>
      <c r="E640" s="121"/>
      <c r="F640" s="172"/>
      <c r="G640" s="196"/>
    </row>
    <row r="641" spans="1:7">
      <c r="A641" s="15"/>
      <c r="B641" s="224"/>
      <c r="C641" s="110"/>
      <c r="D641" s="128"/>
      <c r="E641" s="121"/>
      <c r="F641" s="172"/>
      <c r="G641" s="196"/>
    </row>
    <row r="642" spans="1:7">
      <c r="A642" s="15"/>
      <c r="B642" s="224"/>
      <c r="C642" s="110"/>
      <c r="D642" s="128"/>
      <c r="E642" s="121"/>
      <c r="F642" s="172"/>
      <c r="G642" s="196"/>
    </row>
    <row r="643" spans="1:7">
      <c r="A643" s="15"/>
      <c r="B643" s="224"/>
      <c r="C643" s="110"/>
      <c r="D643" s="128"/>
      <c r="E643" s="121"/>
      <c r="F643" s="172"/>
      <c r="G643" s="196"/>
    </row>
    <row r="644" spans="1:7">
      <c r="A644" s="15"/>
      <c r="B644" s="224"/>
      <c r="C644" s="423"/>
      <c r="D644" s="128"/>
      <c r="E644" s="121"/>
      <c r="F644" s="172"/>
      <c r="G644" s="196"/>
    </row>
    <row r="645" spans="1:7">
      <c r="A645" s="15"/>
      <c r="B645" s="224"/>
      <c r="C645" s="423"/>
      <c r="D645" s="128"/>
      <c r="E645" s="121"/>
      <c r="F645" s="172"/>
      <c r="G645" s="196"/>
    </row>
    <row r="646" spans="1:7">
      <c r="A646" s="15"/>
      <c r="B646" s="224"/>
      <c r="C646" s="423"/>
      <c r="D646" s="14"/>
      <c r="E646" s="14"/>
      <c r="F646" s="14"/>
      <c r="G646" s="14"/>
    </row>
    <row r="647" spans="1:7">
      <c r="A647" s="15"/>
      <c r="B647" s="224"/>
      <c r="C647" s="110"/>
      <c r="D647" s="128"/>
      <c r="E647" s="121"/>
      <c r="F647" s="172"/>
      <c r="G647" s="196"/>
    </row>
    <row r="648" spans="1:7">
      <c r="A648" s="15"/>
      <c r="B648" s="224"/>
      <c r="C648" s="110"/>
      <c r="D648" s="128"/>
      <c r="E648" s="121"/>
      <c r="F648" s="172"/>
      <c r="G648" s="196"/>
    </row>
    <row r="649" spans="1:7">
      <c r="A649" s="15"/>
      <c r="B649" s="224"/>
      <c r="C649" s="110"/>
      <c r="D649" s="128"/>
      <c r="E649" s="121"/>
      <c r="F649" s="172"/>
      <c r="G649" s="196"/>
    </row>
    <row r="650" spans="1:7">
      <c r="A650" s="15"/>
      <c r="B650" s="224"/>
      <c r="C650" s="110"/>
      <c r="D650" s="128"/>
      <c r="E650" s="121"/>
      <c r="F650" s="172"/>
      <c r="G650" s="196"/>
    </row>
    <row r="651" spans="1:7">
      <c r="A651" s="15"/>
      <c r="B651" s="224"/>
      <c r="C651" s="110"/>
      <c r="D651" s="128"/>
      <c r="E651" s="121"/>
      <c r="F651" s="172"/>
      <c r="G651" s="196"/>
    </row>
    <row r="652" spans="1:7">
      <c r="A652" s="15"/>
      <c r="B652" s="224"/>
      <c r="C652" s="110"/>
      <c r="D652" s="128"/>
      <c r="E652" s="121"/>
      <c r="F652" s="172"/>
      <c r="G652" s="196"/>
    </row>
    <row r="653" spans="1:7">
      <c r="A653" s="15"/>
      <c r="B653" s="224"/>
      <c r="C653" s="110"/>
      <c r="D653" s="128"/>
      <c r="E653" s="121"/>
      <c r="F653" s="172"/>
      <c r="G653" s="196"/>
    </row>
    <row r="654" spans="1:7">
      <c r="A654" s="15"/>
      <c r="B654" s="224"/>
      <c r="C654" s="110"/>
      <c r="D654" s="128"/>
      <c r="E654" s="121"/>
      <c r="F654" s="172"/>
      <c r="G654" s="196"/>
    </row>
    <row r="655" spans="1:7">
      <c r="A655" s="15"/>
      <c r="B655" s="224"/>
      <c r="C655" s="423"/>
      <c r="D655" s="14"/>
      <c r="E655" s="14"/>
      <c r="F655" s="14"/>
      <c r="G655" s="14"/>
    </row>
    <row r="656" spans="1:7">
      <c r="A656" s="15"/>
      <c r="B656" s="224"/>
      <c r="C656" s="110"/>
      <c r="D656" s="128"/>
      <c r="E656" s="121"/>
      <c r="F656" s="172"/>
      <c r="G656" s="196"/>
    </row>
    <row r="657" spans="1:7">
      <c r="A657" s="15"/>
      <c r="B657" s="224"/>
      <c r="C657" s="110"/>
      <c r="D657" s="128"/>
      <c r="E657" s="121"/>
      <c r="F657" s="172"/>
      <c r="G657" s="196"/>
    </row>
    <row r="658" spans="1:7">
      <c r="A658" s="15"/>
      <c r="B658" s="224"/>
      <c r="C658" s="110"/>
      <c r="D658" s="128"/>
      <c r="E658" s="121"/>
      <c r="F658" s="172"/>
      <c r="G658" s="196"/>
    </row>
    <row r="659" spans="1:7">
      <c r="A659" s="15"/>
      <c r="B659" s="14"/>
      <c r="C659" s="110"/>
      <c r="D659" s="128"/>
      <c r="E659" s="121"/>
      <c r="F659" s="172"/>
      <c r="G659" s="196"/>
    </row>
    <row r="660" spans="1:7">
      <c r="A660" s="15"/>
      <c r="B660" s="224"/>
      <c r="C660" s="110"/>
      <c r="D660" s="128"/>
      <c r="E660" s="121"/>
      <c r="F660" s="172"/>
      <c r="G660" s="196"/>
    </row>
    <row r="661" spans="1:7">
      <c r="A661" s="15"/>
      <c r="B661" s="224"/>
      <c r="C661" s="423"/>
      <c r="D661" s="128"/>
      <c r="E661" s="121"/>
      <c r="F661" s="172"/>
      <c r="G661" s="196"/>
    </row>
    <row r="662" spans="1:7">
      <c r="A662" s="15"/>
      <c r="B662" s="224"/>
      <c r="C662" s="423"/>
      <c r="D662" s="14"/>
      <c r="E662" s="14"/>
      <c r="F662" s="14"/>
      <c r="G662" s="14"/>
    </row>
    <row r="663" spans="1:7">
      <c r="A663" s="15"/>
      <c r="B663" s="224"/>
      <c r="C663" s="110"/>
      <c r="D663" s="128"/>
      <c r="E663" s="121"/>
      <c r="F663" s="172"/>
      <c r="G663" s="196"/>
    </row>
    <row r="664" spans="1:7">
      <c r="A664" s="15"/>
      <c r="B664" s="224"/>
      <c r="C664" s="110"/>
      <c r="D664" s="128"/>
      <c r="E664" s="121"/>
      <c r="F664" s="172"/>
      <c r="G664" s="196"/>
    </row>
    <row r="665" spans="1:7">
      <c r="A665" s="15"/>
      <c r="B665" s="224"/>
      <c r="C665" s="423"/>
      <c r="D665" s="128"/>
      <c r="E665" s="121"/>
      <c r="F665" s="172"/>
      <c r="G665" s="196"/>
    </row>
    <row r="666" spans="1:7">
      <c r="A666" s="15"/>
      <c r="B666" s="224"/>
      <c r="C666" s="423"/>
      <c r="D666" s="14"/>
      <c r="E666" s="14"/>
      <c r="F666" s="14"/>
      <c r="G666" s="14"/>
    </row>
    <row r="667" spans="1:7">
      <c r="A667" s="15"/>
      <c r="B667" s="224"/>
      <c r="C667" s="110"/>
      <c r="D667" s="128"/>
      <c r="E667" s="121"/>
      <c r="F667" s="172"/>
      <c r="G667" s="196"/>
    </row>
    <row r="668" spans="1:7">
      <c r="A668" s="15"/>
      <c r="B668" s="224"/>
      <c r="C668" s="110"/>
      <c r="D668" s="128"/>
      <c r="E668" s="121"/>
      <c r="F668" s="172"/>
      <c r="G668" s="196"/>
    </row>
    <row r="669" spans="1:7">
      <c r="A669" s="15"/>
      <c r="B669" s="224"/>
      <c r="C669" s="110"/>
      <c r="D669" s="128"/>
      <c r="E669" s="121"/>
      <c r="F669" s="172"/>
      <c r="G669" s="196"/>
    </row>
    <row r="670" spans="1:7">
      <c r="A670" s="15"/>
      <c r="B670" s="224"/>
      <c r="C670" s="110"/>
      <c r="D670" s="128"/>
      <c r="E670" s="121"/>
      <c r="F670" s="172"/>
      <c r="G670" s="196"/>
    </row>
    <row r="671" spans="1:7">
      <c r="A671" s="15"/>
      <c r="B671" s="224"/>
      <c r="C671" s="423"/>
      <c r="D671" s="128"/>
      <c r="E671" s="121"/>
      <c r="F671" s="172"/>
      <c r="G671" s="196"/>
    </row>
    <row r="672" spans="1:7">
      <c r="A672" s="15"/>
      <c r="B672" s="224"/>
      <c r="C672" s="423"/>
      <c r="D672" s="14"/>
      <c r="E672" s="14"/>
      <c r="F672" s="14"/>
      <c r="G672" s="14"/>
    </row>
    <row r="673" spans="1:7">
      <c r="A673" s="15"/>
      <c r="B673" s="224"/>
      <c r="C673" s="110"/>
      <c r="D673" s="128"/>
      <c r="E673" s="121"/>
      <c r="F673" s="172"/>
      <c r="G673" s="196"/>
    </row>
    <row r="674" spans="1:7">
      <c r="A674" s="15"/>
      <c r="B674" s="224"/>
      <c r="C674" s="110"/>
      <c r="D674" s="128"/>
      <c r="E674" s="121"/>
      <c r="F674" s="172"/>
      <c r="G674" s="196"/>
    </row>
    <row r="675" spans="1:7">
      <c r="A675" s="15"/>
      <c r="B675" s="224"/>
      <c r="C675" s="110"/>
      <c r="D675" s="128"/>
      <c r="E675" s="121"/>
      <c r="F675" s="172"/>
      <c r="G675" s="196"/>
    </row>
    <row r="676" spans="1:7">
      <c r="A676" s="15"/>
      <c r="B676" s="14"/>
      <c r="C676" s="110"/>
      <c r="D676" s="128"/>
      <c r="E676" s="121"/>
      <c r="F676" s="172"/>
      <c r="G676" s="196"/>
    </row>
    <row r="677" spans="1:7">
      <c r="A677" s="15"/>
      <c r="B677" s="224"/>
      <c r="C677" s="423"/>
      <c r="D677" s="128"/>
      <c r="E677" s="121"/>
      <c r="F677" s="172"/>
      <c r="G677" s="196"/>
    </row>
    <row r="678" spans="1:7">
      <c r="A678" s="15"/>
      <c r="B678" s="224"/>
      <c r="C678" s="423"/>
      <c r="D678" s="14"/>
      <c r="E678" s="14"/>
      <c r="F678" s="14"/>
      <c r="G678" s="14"/>
    </row>
    <row r="679" spans="1:7">
      <c r="A679" s="15"/>
      <c r="B679" s="224"/>
      <c r="C679" s="110"/>
      <c r="D679" s="128"/>
      <c r="E679" s="121"/>
      <c r="F679" s="172"/>
      <c r="G679" s="196"/>
    </row>
    <row r="680" spans="1:7">
      <c r="A680" s="15"/>
      <c r="B680" s="224"/>
      <c r="C680" s="110"/>
      <c r="D680" s="128"/>
      <c r="E680" s="121"/>
      <c r="F680" s="172"/>
      <c r="G680" s="196"/>
    </row>
    <row r="681" spans="1:7">
      <c r="A681" s="15"/>
      <c r="B681" s="238"/>
      <c r="C681" s="110"/>
      <c r="D681" s="128"/>
      <c r="E681" s="121"/>
      <c r="F681" s="172"/>
      <c r="G681" s="196"/>
    </row>
    <row r="682" spans="1:7">
      <c r="A682" s="15"/>
      <c r="B682" s="238"/>
      <c r="C682" s="110"/>
      <c r="D682" s="128"/>
      <c r="E682" s="121"/>
      <c r="F682" s="172"/>
      <c r="G682" s="196"/>
    </row>
    <row r="683" spans="1:7">
      <c r="A683" s="15"/>
      <c r="B683" s="238"/>
      <c r="C683" s="110"/>
      <c r="D683" s="128"/>
      <c r="E683" s="121"/>
      <c r="F683" s="172"/>
      <c r="G683" s="196"/>
    </row>
    <row r="684" spans="1:7">
      <c r="A684" s="15"/>
      <c r="B684" s="224"/>
      <c r="C684" s="423"/>
      <c r="D684" s="128"/>
      <c r="E684" s="121"/>
      <c r="F684" s="172"/>
      <c r="G684" s="196"/>
    </row>
    <row r="685" spans="1:7">
      <c r="A685" s="15"/>
      <c r="B685" s="224"/>
      <c r="C685" s="423"/>
      <c r="D685" s="14"/>
      <c r="E685" s="14"/>
      <c r="F685" s="14"/>
      <c r="G685" s="14"/>
    </row>
    <row r="686" spans="1:7">
      <c r="A686" s="15"/>
      <c r="B686" s="224"/>
      <c r="C686" s="110"/>
      <c r="D686" s="128"/>
      <c r="E686" s="121"/>
      <c r="F686" s="172"/>
      <c r="G686" s="196"/>
    </row>
    <row r="687" spans="1:7">
      <c r="A687" s="15"/>
      <c r="B687" s="224"/>
      <c r="C687" s="110"/>
      <c r="D687" s="128"/>
      <c r="E687" s="121"/>
      <c r="F687" s="172"/>
      <c r="G687" s="196"/>
    </row>
    <row r="688" spans="1:7">
      <c r="A688" s="15"/>
      <c r="B688" s="238"/>
      <c r="C688" s="110"/>
      <c r="D688" s="128"/>
      <c r="E688" s="121"/>
      <c r="F688" s="172"/>
      <c r="G688" s="196"/>
    </row>
    <row r="689" spans="1:7">
      <c r="A689" s="15"/>
      <c r="B689" s="238"/>
      <c r="C689" s="110"/>
      <c r="D689" s="128"/>
      <c r="E689" s="121"/>
      <c r="F689" s="172"/>
      <c r="G689" s="196"/>
    </row>
    <row r="690" spans="1:7">
      <c r="A690" s="15"/>
      <c r="B690" s="238"/>
      <c r="C690" s="423"/>
      <c r="D690" s="128"/>
      <c r="E690" s="121"/>
      <c r="F690" s="172"/>
      <c r="G690" s="196"/>
    </row>
    <row r="691" spans="1:7">
      <c r="A691" s="15"/>
      <c r="B691" s="238"/>
      <c r="C691" s="423"/>
      <c r="D691" s="14"/>
      <c r="E691" s="14"/>
      <c r="F691" s="14"/>
      <c r="G691" s="14"/>
    </row>
    <row r="692" spans="1:7">
      <c r="A692" s="15"/>
      <c r="B692" s="238"/>
      <c r="C692" s="110"/>
      <c r="D692" s="128"/>
      <c r="E692" s="121"/>
      <c r="F692" s="172"/>
      <c r="G692" s="196"/>
    </row>
    <row r="693" spans="1:7">
      <c r="A693" s="15"/>
      <c r="B693" s="238"/>
      <c r="C693" s="110"/>
      <c r="D693" s="128"/>
      <c r="E693" s="121"/>
      <c r="F693" s="172"/>
      <c r="G693" s="196"/>
    </row>
    <row r="694" spans="1:7">
      <c r="A694" s="15"/>
      <c r="B694" s="238"/>
      <c r="C694" s="423"/>
      <c r="D694" s="128"/>
      <c r="E694" s="121"/>
      <c r="F694" s="172"/>
      <c r="G694" s="196"/>
    </row>
    <row r="695" spans="1:7">
      <c r="A695" s="15"/>
      <c r="B695" s="238"/>
      <c r="C695" s="423"/>
      <c r="D695" s="14"/>
      <c r="E695" s="14"/>
      <c r="F695" s="14"/>
      <c r="G695" s="14"/>
    </row>
    <row r="696" spans="1:7">
      <c r="A696" s="15"/>
      <c r="B696" s="238"/>
      <c r="C696" s="110"/>
      <c r="D696" s="128"/>
      <c r="E696" s="121"/>
      <c r="F696" s="172"/>
      <c r="G696" s="196"/>
    </row>
    <row r="697" spans="1:7">
      <c r="A697" s="15"/>
      <c r="B697" s="238"/>
      <c r="C697" s="110"/>
      <c r="D697" s="128"/>
      <c r="E697" s="121"/>
      <c r="F697" s="172"/>
      <c r="G697" s="196"/>
    </row>
    <row r="698" spans="1:7">
      <c r="A698" s="15"/>
      <c r="B698" s="238"/>
      <c r="C698" s="423"/>
      <c r="D698" s="128"/>
      <c r="E698" s="121"/>
      <c r="F698" s="172"/>
      <c r="G698" s="196"/>
    </row>
    <row r="699" spans="1:7">
      <c r="A699" s="15"/>
      <c r="B699" s="238"/>
      <c r="C699" s="423"/>
      <c r="D699" s="14"/>
      <c r="E699" s="14"/>
      <c r="F699" s="14"/>
      <c r="G699" s="14"/>
    </row>
    <row r="700" spans="1:7">
      <c r="A700" s="15"/>
      <c r="B700" s="238"/>
      <c r="C700" s="110"/>
      <c r="D700" s="128"/>
      <c r="E700" s="121"/>
      <c r="F700" s="172"/>
      <c r="G700" s="196"/>
    </row>
    <row r="701" spans="1:7">
      <c r="A701" s="15"/>
      <c r="B701" s="238"/>
      <c r="C701" s="110"/>
      <c r="D701" s="128"/>
      <c r="E701" s="121"/>
      <c r="F701" s="172"/>
      <c r="G701" s="196"/>
    </row>
    <row r="702" spans="1:7">
      <c r="A702" s="15"/>
      <c r="B702" s="238"/>
      <c r="C702" s="110"/>
      <c r="D702" s="128"/>
      <c r="E702" s="121"/>
      <c r="F702" s="172"/>
      <c r="G702" s="196"/>
    </row>
    <row r="703" spans="1:7">
      <c r="A703" s="15"/>
      <c r="B703" s="238"/>
      <c r="C703" s="110"/>
      <c r="D703" s="128"/>
      <c r="E703" s="121"/>
      <c r="F703" s="172"/>
      <c r="G703" s="196"/>
    </row>
    <row r="704" spans="1:7">
      <c r="A704" s="15"/>
      <c r="B704" s="238"/>
      <c r="C704" s="423"/>
      <c r="D704" s="128"/>
      <c r="E704" s="121"/>
      <c r="F704" s="172"/>
      <c r="G704" s="172"/>
    </row>
    <row r="705" spans="1:7">
      <c r="A705" s="15"/>
      <c r="B705" s="238"/>
      <c r="C705" s="423"/>
      <c r="D705" s="14"/>
      <c r="E705" s="14"/>
      <c r="F705" s="14"/>
      <c r="G705" s="14"/>
    </row>
    <row r="706" spans="1:7">
      <c r="A706" s="15"/>
      <c r="B706" s="238"/>
      <c r="C706" s="110"/>
      <c r="D706" s="128"/>
      <c r="E706" s="121"/>
      <c r="F706" s="172"/>
      <c r="G706" s="196"/>
    </row>
    <row r="707" spans="1:7">
      <c r="A707" s="15"/>
      <c r="B707" s="238"/>
      <c r="C707" s="110"/>
      <c r="D707" s="128"/>
      <c r="E707" s="121"/>
      <c r="F707" s="172"/>
      <c r="G707" s="196"/>
    </row>
    <row r="708" spans="1:7">
      <c r="A708" s="15"/>
      <c r="B708" s="238"/>
      <c r="C708" s="110"/>
      <c r="D708" s="128"/>
      <c r="E708" s="121"/>
      <c r="F708" s="172"/>
      <c r="G708" s="196"/>
    </row>
    <row r="709" spans="1:7">
      <c r="A709" s="15"/>
      <c r="B709" s="238"/>
      <c r="C709" s="423"/>
      <c r="D709" s="128"/>
      <c r="E709" s="121"/>
      <c r="F709" s="172"/>
      <c r="G709" s="172"/>
    </row>
    <row r="710" spans="1:7">
      <c r="A710" s="15"/>
      <c r="B710" s="238"/>
      <c r="C710" s="423"/>
      <c r="D710" s="14"/>
      <c r="E710" s="14"/>
      <c r="F710" s="14"/>
      <c r="G710" s="14"/>
    </row>
    <row r="711" spans="1:7">
      <c r="A711" s="15"/>
      <c r="B711" s="238"/>
      <c r="C711" s="110"/>
      <c r="D711" s="128"/>
      <c r="E711" s="121"/>
      <c r="F711" s="172"/>
      <c r="G711" s="196"/>
    </row>
    <row r="712" spans="1:7">
      <c r="A712" s="15"/>
      <c r="B712" s="238"/>
      <c r="C712" s="110"/>
      <c r="D712" s="128"/>
      <c r="E712" s="121"/>
      <c r="F712" s="172"/>
      <c r="G712" s="196"/>
    </row>
    <row r="713" spans="1:7">
      <c r="A713" s="15"/>
      <c r="B713" s="238"/>
      <c r="C713" s="110"/>
      <c r="D713" s="128"/>
      <c r="E713" s="121"/>
      <c r="F713" s="172"/>
      <c r="G713" s="196"/>
    </row>
    <row r="714" spans="1:7">
      <c r="A714" s="15"/>
      <c r="B714" s="238"/>
      <c r="C714" s="110"/>
      <c r="D714" s="128"/>
      <c r="E714" s="121"/>
      <c r="F714" s="172"/>
      <c r="G714" s="196"/>
    </row>
    <row r="715" spans="1:7">
      <c r="A715" s="15"/>
      <c r="B715" s="238"/>
      <c r="C715" s="423"/>
      <c r="D715" s="14"/>
      <c r="E715" s="14"/>
      <c r="F715" s="14"/>
      <c r="G715" s="14"/>
    </row>
    <row r="716" spans="1:7">
      <c r="A716" s="15"/>
      <c r="B716" s="238"/>
      <c r="C716" s="110"/>
      <c r="D716" s="128"/>
      <c r="E716" s="121"/>
      <c r="F716" s="172"/>
      <c r="G716" s="196"/>
    </row>
    <row r="717" spans="1:7">
      <c r="A717" s="15"/>
      <c r="B717" s="238"/>
      <c r="C717" s="110"/>
      <c r="D717" s="128"/>
      <c r="E717" s="121"/>
      <c r="F717" s="172"/>
      <c r="G717" s="196"/>
    </row>
    <row r="718" spans="1:7">
      <c r="A718" s="15"/>
      <c r="B718" s="238"/>
      <c r="C718" s="110"/>
      <c r="D718" s="128"/>
      <c r="E718" s="121"/>
      <c r="F718" s="172"/>
      <c r="G718" s="196"/>
    </row>
    <row r="719" spans="1:7">
      <c r="A719" s="15"/>
      <c r="B719" s="238"/>
      <c r="C719" s="110"/>
      <c r="D719" s="128"/>
      <c r="E719" s="121"/>
      <c r="F719" s="172"/>
      <c r="G719" s="196"/>
    </row>
    <row r="720" spans="1:7">
      <c r="A720" s="15"/>
      <c r="B720" s="238"/>
      <c r="C720" s="110"/>
      <c r="D720" s="128"/>
      <c r="E720" s="121"/>
      <c r="F720" s="172"/>
      <c r="G720" s="196"/>
    </row>
    <row r="721" spans="1:7">
      <c r="A721" s="15"/>
      <c r="B721" s="238"/>
      <c r="C721" s="423"/>
      <c r="D721" s="14"/>
      <c r="E721" s="14"/>
      <c r="F721" s="14"/>
      <c r="G721" s="14"/>
    </row>
    <row r="722" spans="1:7">
      <c r="A722" s="15"/>
      <c r="B722" s="238"/>
      <c r="C722" s="110"/>
      <c r="D722" s="128"/>
      <c r="E722" s="121"/>
      <c r="F722" s="172"/>
      <c r="G722" s="196"/>
    </row>
    <row r="723" spans="1:7">
      <c r="A723" s="15"/>
      <c r="B723" s="238"/>
      <c r="C723" s="110"/>
      <c r="D723" s="128"/>
      <c r="E723" s="121"/>
      <c r="F723" s="172"/>
      <c r="G723" s="196"/>
    </row>
    <row r="724" spans="1:7">
      <c r="A724" s="15"/>
      <c r="B724" s="238"/>
      <c r="C724" s="110"/>
      <c r="D724" s="128"/>
      <c r="E724" s="121"/>
      <c r="F724" s="172"/>
      <c r="G724" s="196"/>
    </row>
    <row r="725" spans="1:7">
      <c r="A725" s="15"/>
      <c r="B725" s="238"/>
      <c r="C725" s="110"/>
      <c r="D725" s="128"/>
      <c r="E725" s="121"/>
      <c r="F725" s="172"/>
      <c r="G725" s="196"/>
    </row>
    <row r="726" spans="1:7">
      <c r="A726" s="15"/>
      <c r="B726" s="238"/>
      <c r="C726" s="110"/>
      <c r="D726" s="128"/>
      <c r="E726" s="121"/>
      <c r="F726" s="172"/>
      <c r="G726" s="196"/>
    </row>
    <row r="727" spans="1:7">
      <c r="A727" s="15"/>
      <c r="B727" s="238"/>
      <c r="C727" s="110"/>
      <c r="D727" s="128"/>
      <c r="E727" s="121"/>
      <c r="F727" s="172"/>
      <c r="G727" s="196"/>
    </row>
    <row r="728" spans="1:7">
      <c r="A728" s="15"/>
      <c r="B728" s="238"/>
      <c r="C728" s="110"/>
      <c r="D728" s="128"/>
      <c r="E728" s="121"/>
      <c r="F728" s="172"/>
      <c r="G728" s="196"/>
    </row>
    <row r="729" spans="1:7">
      <c r="A729" s="15"/>
      <c r="B729" s="238"/>
      <c r="C729" s="110"/>
      <c r="D729" s="128"/>
      <c r="E729" s="121"/>
      <c r="F729" s="172"/>
      <c r="G729" s="196"/>
    </row>
    <row r="730" spans="1:7">
      <c r="A730" s="15"/>
      <c r="B730" s="238"/>
      <c r="C730" s="110"/>
      <c r="D730" s="128"/>
      <c r="E730" s="121"/>
      <c r="F730" s="172"/>
      <c r="G730" s="196"/>
    </row>
    <row r="731" spans="1:7">
      <c r="A731" s="15"/>
      <c r="B731" s="238"/>
      <c r="C731" s="110"/>
      <c r="D731" s="128"/>
      <c r="E731" s="121"/>
      <c r="F731" s="172"/>
      <c r="G731" s="196"/>
    </row>
    <row r="732" spans="1:7">
      <c r="A732" s="15"/>
      <c r="B732" s="238"/>
      <c r="C732" s="110"/>
      <c r="D732" s="128"/>
      <c r="E732" s="121"/>
      <c r="F732" s="172"/>
      <c r="G732" s="196"/>
    </row>
    <row r="733" spans="1:7">
      <c r="A733" s="15"/>
      <c r="B733" s="238"/>
      <c r="C733" s="423"/>
      <c r="D733" s="128"/>
      <c r="E733" s="121"/>
      <c r="F733" s="172"/>
      <c r="G733" s="172"/>
    </row>
    <row r="734" spans="1:7">
      <c r="A734" s="15"/>
      <c r="B734" s="238"/>
      <c r="C734" s="423"/>
      <c r="D734" s="14"/>
      <c r="E734" s="14"/>
      <c r="F734" s="14"/>
      <c r="G734" s="14"/>
    </row>
    <row r="735" spans="1:7">
      <c r="A735" s="15"/>
      <c r="B735" s="238"/>
      <c r="C735" s="110"/>
      <c r="D735" s="128"/>
      <c r="E735" s="121"/>
      <c r="F735" s="172"/>
      <c r="G735" s="196"/>
    </row>
    <row r="736" spans="1:7">
      <c r="A736" s="15"/>
      <c r="B736" s="238"/>
      <c r="C736" s="423"/>
      <c r="D736" s="128"/>
      <c r="E736" s="121"/>
      <c r="F736" s="172"/>
      <c r="G736" s="172"/>
    </row>
    <row r="737" spans="1:7">
      <c r="A737" s="15"/>
      <c r="B737" s="238"/>
      <c r="C737" s="423"/>
      <c r="D737" s="14"/>
      <c r="E737" s="14"/>
      <c r="F737" s="14"/>
      <c r="G737" s="14"/>
    </row>
    <row r="738" spans="1:7">
      <c r="A738" s="15"/>
      <c r="B738" s="238"/>
      <c r="C738" s="110"/>
      <c r="D738" s="128"/>
      <c r="E738" s="121"/>
      <c r="F738" s="172"/>
      <c r="G738" s="196"/>
    </row>
    <row r="739" spans="1:7">
      <c r="A739" s="15"/>
      <c r="B739" s="238"/>
      <c r="C739" s="110"/>
      <c r="D739" s="128"/>
      <c r="E739" s="121"/>
      <c r="F739" s="172"/>
      <c r="G739" s="196"/>
    </row>
    <row r="740" spans="1:7">
      <c r="A740" s="15"/>
      <c r="B740" s="238"/>
      <c r="C740" s="423"/>
      <c r="D740" s="14"/>
      <c r="E740" s="14"/>
      <c r="F740" s="14"/>
      <c r="G740" s="14"/>
    </row>
    <row r="741" spans="1:7">
      <c r="A741" s="15"/>
      <c r="B741" s="238"/>
      <c r="C741" s="110"/>
      <c r="D741" s="128"/>
      <c r="E741" s="121"/>
      <c r="F741" s="172"/>
      <c r="G741" s="196"/>
    </row>
    <row r="742" spans="1:7">
      <c r="A742" s="116"/>
      <c r="B742" s="224"/>
      <c r="C742" s="423"/>
      <c r="D742" s="128"/>
      <c r="E742" s="121"/>
      <c r="F742" s="172"/>
      <c r="G742" s="196"/>
    </row>
    <row r="743" spans="1:7" ht="13.5">
      <c r="A743" s="116"/>
      <c r="B743" s="224"/>
      <c r="C743" s="53"/>
      <c r="D743" s="14"/>
      <c r="E743" s="14"/>
      <c r="F743" s="14"/>
      <c r="G743" s="14"/>
    </row>
    <row r="744" spans="1:7">
      <c r="A744" s="116"/>
      <c r="B744" s="224"/>
      <c r="C744" s="423"/>
      <c r="D744" s="14"/>
      <c r="E744" s="14"/>
      <c r="F744" s="14"/>
      <c r="G744" s="14"/>
    </row>
    <row r="745" spans="1:7">
      <c r="A745" s="116"/>
      <c r="B745" s="224"/>
      <c r="C745" s="423"/>
      <c r="D745" s="128"/>
      <c r="E745" s="121"/>
      <c r="F745" s="172"/>
      <c r="G745" s="196"/>
    </row>
    <row r="746" spans="1:7">
      <c r="A746" s="15"/>
      <c r="B746" s="224"/>
      <c r="C746" s="110"/>
      <c r="D746" s="128"/>
      <c r="E746" s="121"/>
      <c r="F746" s="172"/>
      <c r="G746" s="196"/>
    </row>
    <row r="747" spans="1:7">
      <c r="A747" s="15"/>
      <c r="B747" s="224"/>
      <c r="C747" s="423"/>
      <c r="D747" s="128"/>
      <c r="E747" s="121"/>
    </row>
    <row r="748" spans="1:7">
      <c r="A748" s="15"/>
      <c r="B748" s="224"/>
      <c r="C748" s="423"/>
      <c r="D748" s="128"/>
      <c r="E748" s="121"/>
    </row>
    <row r="749" spans="1:7">
      <c r="A749" s="15"/>
      <c r="B749" s="224"/>
      <c r="C749" s="423"/>
      <c r="D749" s="128"/>
      <c r="E749" s="121"/>
      <c r="F749" s="172"/>
      <c r="G749" s="196"/>
    </row>
    <row r="750" spans="1:7">
      <c r="A750" s="15"/>
      <c r="B750" s="224"/>
      <c r="C750" s="423"/>
      <c r="D750" s="128"/>
      <c r="E750" s="121"/>
      <c r="F750" s="172"/>
      <c r="G750" s="196"/>
    </row>
    <row r="751" spans="1:7" ht="13.5">
      <c r="A751" s="15"/>
      <c r="B751" s="224"/>
      <c r="C751" s="53"/>
      <c r="D751" s="128"/>
      <c r="E751" s="121"/>
      <c r="F751" s="172"/>
      <c r="G751" s="196"/>
    </row>
    <row r="752" spans="1:7">
      <c r="A752" s="15"/>
      <c r="B752" s="224"/>
      <c r="C752" s="423"/>
      <c r="D752" s="128"/>
      <c r="E752" s="121"/>
      <c r="F752" s="172"/>
      <c r="G752" s="196"/>
    </row>
    <row r="753" spans="1:7">
      <c r="A753" s="15"/>
      <c r="B753" s="224"/>
      <c r="C753" s="423"/>
      <c r="D753" s="128"/>
      <c r="E753" s="121"/>
      <c r="F753" s="172"/>
      <c r="G753" s="196"/>
    </row>
    <row r="754" spans="1:7">
      <c r="A754" s="15"/>
      <c r="B754" s="224"/>
      <c r="C754" s="423"/>
      <c r="D754" s="128"/>
      <c r="E754" s="121"/>
      <c r="F754" s="172"/>
      <c r="G754" s="196"/>
    </row>
    <row r="755" spans="1:7">
      <c r="A755" s="15"/>
      <c r="B755" s="238"/>
      <c r="C755" s="423"/>
      <c r="D755" s="128"/>
      <c r="E755" s="121"/>
      <c r="F755" s="172"/>
      <c r="G755" s="196"/>
    </row>
    <row r="756" spans="1:7">
      <c r="A756" s="15"/>
      <c r="B756" s="237"/>
      <c r="C756" s="127"/>
      <c r="D756" s="246"/>
      <c r="E756" s="19"/>
      <c r="F756" s="168"/>
      <c r="G756" s="166"/>
    </row>
    <row r="757" spans="1:7">
      <c r="A757" s="15"/>
      <c r="B757" s="237"/>
      <c r="C757" s="127"/>
      <c r="D757" s="246"/>
      <c r="E757" s="19"/>
      <c r="F757" s="168"/>
      <c r="G757" s="166"/>
    </row>
    <row r="759" spans="1:7">
      <c r="B759" s="237"/>
      <c r="C759" s="127"/>
      <c r="D759" s="246"/>
      <c r="E759" s="56"/>
      <c r="F759" s="172"/>
      <c r="G759" s="172"/>
    </row>
    <row r="760" spans="1:7">
      <c r="B760" s="238"/>
      <c r="C760" s="120"/>
      <c r="D760" s="124"/>
      <c r="E760" s="57"/>
      <c r="F760" s="125"/>
      <c r="G760" s="196"/>
    </row>
    <row r="761" spans="1:7" ht="13.5">
      <c r="B761" s="238"/>
      <c r="C761" s="53"/>
      <c r="D761" s="124"/>
      <c r="E761" s="57"/>
      <c r="F761" s="125"/>
      <c r="G761" s="196"/>
    </row>
    <row r="762" spans="1:7" ht="13.5">
      <c r="B762" s="238"/>
      <c r="C762" s="53"/>
      <c r="D762" s="124"/>
      <c r="E762" s="57"/>
      <c r="F762" s="125"/>
      <c r="G762" s="196"/>
    </row>
    <row r="763" spans="1:7" ht="13.5">
      <c r="B763" s="238"/>
      <c r="C763" s="53"/>
      <c r="D763" s="124"/>
      <c r="E763" s="57"/>
      <c r="F763" s="125"/>
      <c r="G763" s="196"/>
    </row>
    <row r="764" spans="1:7">
      <c r="B764" s="238"/>
      <c r="C764" s="120"/>
      <c r="D764" s="124"/>
      <c r="E764" s="57"/>
      <c r="F764" s="125"/>
      <c r="G764" s="196"/>
    </row>
    <row r="765" spans="1:7">
      <c r="B765" s="238"/>
      <c r="C765" s="120"/>
      <c r="D765" s="124"/>
      <c r="E765" s="57"/>
      <c r="F765" s="125"/>
      <c r="G765" s="196"/>
    </row>
    <row r="766" spans="1:7">
      <c r="B766" s="238"/>
      <c r="C766" s="120"/>
      <c r="D766" s="124"/>
      <c r="E766" s="57"/>
      <c r="F766" s="125"/>
      <c r="G766" s="196"/>
    </row>
    <row r="767" spans="1:7">
      <c r="B767" s="238"/>
      <c r="C767" s="120"/>
      <c r="D767" s="124"/>
      <c r="E767" s="57"/>
      <c r="F767" s="125"/>
      <c r="G767" s="196"/>
    </row>
    <row r="768" spans="1:7">
      <c r="B768" s="238"/>
      <c r="C768" s="123"/>
      <c r="D768" s="124"/>
      <c r="E768" s="57"/>
      <c r="F768" s="125"/>
      <c r="G768" s="196"/>
    </row>
    <row r="769" spans="1:7" s="12" customFormat="1">
      <c r="A769" s="8"/>
      <c r="B769" s="224"/>
      <c r="C769" s="423"/>
      <c r="D769" s="128"/>
      <c r="E769" s="121"/>
      <c r="F769" s="172"/>
      <c r="G769" s="196"/>
    </row>
    <row r="770" spans="1:7">
      <c r="B770" s="238"/>
      <c r="C770" s="123"/>
      <c r="D770" s="124"/>
      <c r="E770" s="57"/>
      <c r="F770" s="172"/>
      <c r="G770" s="172"/>
    </row>
    <row r="771" spans="1:7">
      <c r="B771" s="224"/>
      <c r="C771" s="423"/>
      <c r="D771" s="128"/>
      <c r="E771" s="121"/>
      <c r="F771" s="172"/>
      <c r="G771" s="196"/>
    </row>
    <row r="772" spans="1:7">
      <c r="B772" s="224"/>
      <c r="C772" s="423"/>
      <c r="D772" s="128"/>
      <c r="E772" s="121"/>
      <c r="F772" s="172"/>
      <c r="G772" s="196"/>
    </row>
    <row r="773" spans="1:7">
      <c r="B773" s="224"/>
      <c r="C773" s="423"/>
      <c r="D773" s="128"/>
      <c r="E773" s="121"/>
      <c r="F773" s="172"/>
      <c r="G773" s="196"/>
    </row>
    <row r="774" spans="1:7">
      <c r="B774" s="224"/>
      <c r="C774" s="423"/>
      <c r="D774" s="128"/>
      <c r="E774" s="121"/>
      <c r="F774" s="172"/>
      <c r="G774" s="196"/>
    </row>
    <row r="775" spans="1:7">
      <c r="B775" s="224"/>
      <c r="C775" s="423"/>
      <c r="D775" s="128"/>
      <c r="E775" s="121"/>
      <c r="F775" s="172"/>
      <c r="G775" s="196"/>
    </row>
    <row r="776" spans="1:7">
      <c r="B776" s="238"/>
      <c r="C776" s="123"/>
      <c r="D776" s="124"/>
      <c r="E776" s="57"/>
      <c r="F776" s="172"/>
      <c r="G776" s="196"/>
    </row>
    <row r="777" spans="1:7">
      <c r="B777" s="238"/>
      <c r="C777" s="123"/>
      <c r="D777" s="14"/>
      <c r="E777" s="14"/>
      <c r="F777" s="14"/>
      <c r="G777" s="14"/>
    </row>
    <row r="778" spans="1:7">
      <c r="B778" s="238"/>
      <c r="C778" s="123"/>
      <c r="D778" s="124"/>
      <c r="E778" s="57"/>
      <c r="F778" s="172"/>
      <c r="G778" s="196"/>
    </row>
    <row r="779" spans="1:7">
      <c r="B779" s="238"/>
      <c r="C779" s="123"/>
      <c r="D779" s="124"/>
      <c r="E779" s="57"/>
      <c r="F779" s="172"/>
      <c r="G779" s="196"/>
    </row>
    <row r="780" spans="1:7">
      <c r="B780" s="238"/>
      <c r="C780" s="123"/>
      <c r="D780" s="124"/>
      <c r="E780" s="57"/>
      <c r="F780" s="172"/>
      <c r="G780" s="196"/>
    </row>
    <row r="781" spans="1:7">
      <c r="B781" s="238"/>
      <c r="C781" s="123"/>
      <c r="D781" s="14"/>
      <c r="E781" s="14"/>
      <c r="F781" s="14"/>
      <c r="G781" s="14"/>
    </row>
    <row r="782" spans="1:7">
      <c r="B782" s="238"/>
      <c r="C782" s="123"/>
      <c r="D782" s="124"/>
      <c r="E782" s="57"/>
      <c r="F782" s="172"/>
      <c r="G782" s="196"/>
    </row>
    <row r="783" spans="1:7">
      <c r="B783" s="238"/>
      <c r="C783" s="123"/>
      <c r="D783" s="124"/>
      <c r="E783" s="57"/>
      <c r="F783" s="172"/>
      <c r="G783" s="196"/>
    </row>
    <row r="784" spans="1:7">
      <c r="B784" s="238"/>
      <c r="C784" s="123"/>
      <c r="D784" s="124"/>
      <c r="E784" s="57"/>
      <c r="F784" s="172"/>
      <c r="G784" s="196"/>
    </row>
    <row r="785" spans="2:7">
      <c r="B785" s="238"/>
      <c r="C785" s="123"/>
      <c r="D785" s="14"/>
      <c r="E785" s="14"/>
      <c r="F785" s="14"/>
      <c r="G785" s="14"/>
    </row>
    <row r="786" spans="2:7">
      <c r="B786" s="238"/>
      <c r="C786" s="123"/>
      <c r="D786" s="124"/>
      <c r="E786" s="57"/>
      <c r="F786" s="172"/>
      <c r="G786" s="196"/>
    </row>
    <row r="787" spans="2:7">
      <c r="B787" s="238"/>
      <c r="C787" s="123"/>
      <c r="D787" s="124"/>
      <c r="E787" s="57"/>
      <c r="F787" s="172"/>
      <c r="G787" s="196"/>
    </row>
    <row r="788" spans="2:7">
      <c r="B788" s="238"/>
      <c r="C788" s="123"/>
      <c r="D788" s="124"/>
      <c r="E788" s="57"/>
      <c r="F788" s="172"/>
      <c r="G788" s="196"/>
    </row>
    <row r="789" spans="2:7">
      <c r="B789" s="238"/>
      <c r="C789" s="123"/>
      <c r="D789" s="14"/>
      <c r="E789" s="14"/>
      <c r="F789" s="14"/>
      <c r="G789" s="14"/>
    </row>
    <row r="790" spans="2:7">
      <c r="B790" s="238"/>
      <c r="C790" s="123"/>
      <c r="D790" s="124"/>
      <c r="E790" s="57"/>
      <c r="F790" s="172"/>
      <c r="G790" s="196"/>
    </row>
    <row r="791" spans="2:7">
      <c r="B791" s="238"/>
      <c r="C791" s="123"/>
      <c r="D791" s="124"/>
      <c r="E791" s="57"/>
      <c r="F791" s="172"/>
      <c r="G791" s="196"/>
    </row>
    <row r="792" spans="2:7">
      <c r="B792" s="238"/>
      <c r="C792" s="123"/>
      <c r="D792" s="124"/>
      <c r="E792" s="57"/>
      <c r="F792" s="172"/>
      <c r="G792" s="196"/>
    </row>
    <row r="793" spans="2:7">
      <c r="B793" s="238"/>
      <c r="C793" s="123"/>
      <c r="D793" s="124"/>
      <c r="E793" s="57"/>
      <c r="F793" s="172"/>
      <c r="G793" s="196"/>
    </row>
    <row r="794" spans="2:7">
      <c r="B794" s="238"/>
      <c r="C794" s="123"/>
      <c r="D794" s="124"/>
      <c r="E794" s="57"/>
      <c r="F794" s="172"/>
      <c r="G794" s="196"/>
    </row>
    <row r="795" spans="2:7">
      <c r="B795" s="238"/>
      <c r="C795" s="123"/>
      <c r="D795" s="124"/>
      <c r="E795" s="57"/>
      <c r="F795" s="172"/>
      <c r="G795" s="196"/>
    </row>
    <row r="796" spans="2:7">
      <c r="B796" s="238"/>
      <c r="C796" s="123"/>
      <c r="D796" s="124"/>
      <c r="E796" s="57"/>
      <c r="F796" s="172"/>
      <c r="G796" s="172"/>
    </row>
    <row r="797" spans="2:7">
      <c r="B797" s="224"/>
      <c r="C797" s="423"/>
      <c r="D797" s="128"/>
      <c r="E797" s="121"/>
      <c r="F797" s="172"/>
      <c r="G797" s="196"/>
    </row>
    <row r="798" spans="2:7">
      <c r="B798" s="224"/>
      <c r="C798" s="123"/>
      <c r="D798" s="124"/>
      <c r="E798" s="57"/>
      <c r="F798" s="172"/>
      <c r="G798" s="172"/>
    </row>
    <row r="799" spans="2:7">
      <c r="B799" s="224"/>
      <c r="C799" s="423"/>
      <c r="D799" s="128"/>
      <c r="E799" s="121"/>
      <c r="F799" s="172"/>
      <c r="G799" s="196"/>
    </row>
    <row r="800" spans="2:7">
      <c r="B800" s="238"/>
      <c r="C800" s="123"/>
      <c r="D800" s="124"/>
      <c r="E800" s="57"/>
      <c r="F800" s="172"/>
      <c r="G800" s="196"/>
    </row>
    <row r="801" spans="2:7">
      <c r="B801" s="238"/>
      <c r="C801" s="123"/>
      <c r="D801" s="124"/>
      <c r="E801" s="57"/>
      <c r="F801" s="172"/>
      <c r="G801" s="196"/>
    </row>
    <row r="802" spans="2:7">
      <c r="B802" s="238"/>
      <c r="C802" s="58"/>
      <c r="D802" s="124"/>
      <c r="E802" s="57"/>
      <c r="F802" s="191"/>
      <c r="G802" s="191"/>
    </row>
    <row r="803" spans="2:7">
      <c r="B803" s="238"/>
      <c r="C803" s="123"/>
      <c r="D803" s="124"/>
      <c r="E803" s="57"/>
      <c r="F803" s="191"/>
      <c r="G803" s="191"/>
    </row>
    <row r="804" spans="2:7">
      <c r="B804" s="238"/>
      <c r="C804" s="58"/>
      <c r="D804" s="124"/>
      <c r="E804" s="57"/>
      <c r="F804" s="191"/>
      <c r="G804" s="196"/>
    </row>
    <row r="805" spans="2:7">
      <c r="B805" s="238"/>
      <c r="C805" s="58"/>
      <c r="D805" s="124"/>
      <c r="E805" s="57"/>
      <c r="F805" s="191"/>
      <c r="G805" s="196"/>
    </row>
    <row r="806" spans="2:7">
      <c r="B806" s="238"/>
      <c r="C806" s="58"/>
      <c r="D806" s="124"/>
      <c r="E806" s="57"/>
      <c r="F806" s="191"/>
      <c r="G806" s="196"/>
    </row>
    <row r="807" spans="2:7">
      <c r="B807" s="238"/>
      <c r="C807" s="58"/>
      <c r="D807" s="124"/>
      <c r="E807" s="57"/>
      <c r="F807" s="191"/>
      <c r="G807" s="196"/>
    </row>
    <row r="808" spans="2:7">
      <c r="B808" s="238"/>
      <c r="C808" s="58"/>
      <c r="D808" s="124"/>
      <c r="E808" s="57"/>
      <c r="F808" s="191"/>
      <c r="G808" s="196"/>
    </row>
    <row r="809" spans="2:7">
      <c r="B809" s="238"/>
      <c r="C809" s="58"/>
      <c r="D809" s="124"/>
      <c r="E809" s="57"/>
      <c r="F809" s="191"/>
      <c r="G809" s="196"/>
    </row>
    <row r="810" spans="2:7">
      <c r="B810" s="238"/>
      <c r="C810" s="58"/>
      <c r="D810" s="124"/>
      <c r="E810" s="57"/>
      <c r="F810" s="191"/>
      <c r="G810" s="196"/>
    </row>
    <row r="811" spans="2:7">
      <c r="B811" s="238"/>
      <c r="C811" s="58"/>
      <c r="D811" s="124"/>
      <c r="E811" s="57"/>
      <c r="F811" s="191"/>
      <c r="G811" s="196"/>
    </row>
    <row r="812" spans="2:7">
      <c r="B812" s="238"/>
      <c r="C812" s="58"/>
      <c r="D812" s="124"/>
      <c r="E812" s="57"/>
      <c r="F812" s="191"/>
      <c r="G812" s="196"/>
    </row>
    <row r="813" spans="2:7">
      <c r="B813" s="238"/>
      <c r="C813" s="58"/>
      <c r="D813" s="124"/>
      <c r="E813" s="57"/>
      <c r="F813" s="191"/>
      <c r="G813" s="196"/>
    </row>
    <row r="814" spans="2:7">
      <c r="B814" s="238"/>
      <c r="C814" s="58"/>
      <c r="D814" s="14"/>
      <c r="E814" s="14"/>
      <c r="F814" s="14"/>
      <c r="G814" s="14"/>
    </row>
    <row r="815" spans="2:7">
      <c r="B815" s="238"/>
      <c r="C815" s="58"/>
      <c r="D815" s="124"/>
      <c r="E815" s="57"/>
      <c r="F815" s="191"/>
      <c r="G815" s="196"/>
    </row>
    <row r="816" spans="2:7">
      <c r="B816" s="238"/>
      <c r="C816" s="58"/>
      <c r="D816" s="124"/>
      <c r="E816" s="57"/>
      <c r="F816" s="191"/>
      <c r="G816" s="196"/>
    </row>
    <row r="817" spans="2:7">
      <c r="B817" s="238"/>
      <c r="C817" s="58"/>
      <c r="D817" s="124"/>
      <c r="E817" s="57"/>
      <c r="F817" s="191"/>
      <c r="G817" s="196"/>
    </row>
    <row r="818" spans="2:7">
      <c r="B818" s="238"/>
      <c r="C818" s="58"/>
      <c r="D818" s="124"/>
      <c r="E818" s="57"/>
      <c r="F818" s="191"/>
      <c r="G818" s="196"/>
    </row>
    <row r="819" spans="2:7">
      <c r="B819" s="238"/>
      <c r="C819" s="58"/>
      <c r="D819" s="124"/>
      <c r="E819" s="57"/>
      <c r="F819" s="191"/>
      <c r="G819" s="196"/>
    </row>
    <row r="820" spans="2:7">
      <c r="B820" s="238"/>
      <c r="C820" s="58"/>
      <c r="D820" s="124"/>
      <c r="E820" s="57"/>
      <c r="F820" s="191"/>
      <c r="G820" s="196"/>
    </row>
    <row r="821" spans="2:7">
      <c r="B821" s="238"/>
      <c r="C821" s="58"/>
      <c r="D821" s="124"/>
      <c r="E821" s="57"/>
      <c r="F821" s="191"/>
      <c r="G821" s="196"/>
    </row>
    <row r="822" spans="2:7">
      <c r="B822" s="238"/>
      <c r="C822" s="58"/>
      <c r="D822" s="124"/>
      <c r="E822" s="57"/>
      <c r="F822" s="191"/>
      <c r="G822" s="196"/>
    </row>
    <row r="823" spans="2:7">
      <c r="B823" s="238"/>
      <c r="C823" s="58"/>
      <c r="D823" s="14"/>
      <c r="E823" s="14"/>
      <c r="F823" s="14"/>
      <c r="G823" s="14"/>
    </row>
    <row r="824" spans="2:7">
      <c r="B824" s="238"/>
      <c r="C824" s="58"/>
      <c r="D824" s="124"/>
      <c r="E824" s="57"/>
      <c r="F824" s="191"/>
      <c r="G824" s="196"/>
    </row>
    <row r="825" spans="2:7">
      <c r="B825" s="238"/>
      <c r="C825" s="58"/>
      <c r="D825" s="124"/>
      <c r="E825" s="57"/>
      <c r="F825" s="191"/>
      <c r="G825" s="196"/>
    </row>
    <row r="826" spans="2:7">
      <c r="B826" s="238"/>
      <c r="C826" s="58"/>
      <c r="D826" s="124"/>
      <c r="E826" s="57"/>
      <c r="F826" s="191"/>
      <c r="G826" s="196"/>
    </row>
    <row r="827" spans="2:7">
      <c r="B827" s="238"/>
      <c r="C827" s="58"/>
      <c r="D827" s="124"/>
      <c r="E827" s="57"/>
      <c r="F827" s="191"/>
      <c r="G827" s="196"/>
    </row>
    <row r="828" spans="2:7">
      <c r="B828" s="224"/>
      <c r="C828" s="58"/>
      <c r="D828" s="124"/>
      <c r="E828" s="57"/>
      <c r="F828" s="191"/>
      <c r="G828" s="196"/>
    </row>
    <row r="829" spans="2:7">
      <c r="B829" s="238"/>
      <c r="C829" s="58"/>
      <c r="D829" s="124"/>
      <c r="E829" s="57"/>
      <c r="F829" s="191"/>
      <c r="G829" s="196"/>
    </row>
    <row r="830" spans="2:7">
      <c r="B830" s="238"/>
      <c r="C830" s="58"/>
      <c r="D830" s="124"/>
      <c r="E830" s="57"/>
      <c r="F830" s="191"/>
      <c r="G830" s="191"/>
    </row>
    <row r="831" spans="2:7">
      <c r="B831" s="238"/>
      <c r="C831" s="123"/>
      <c r="D831" s="124"/>
      <c r="E831" s="57"/>
      <c r="F831" s="191"/>
      <c r="G831" s="191"/>
    </row>
    <row r="832" spans="2:7">
      <c r="B832" s="238"/>
      <c r="C832" s="58"/>
      <c r="D832" s="124"/>
      <c r="E832" s="57"/>
      <c r="F832" s="191"/>
      <c r="G832" s="196"/>
    </row>
    <row r="833" spans="2:7">
      <c r="B833" s="238"/>
      <c r="C833" s="58"/>
      <c r="D833" s="124"/>
      <c r="E833" s="57"/>
      <c r="F833" s="191"/>
      <c r="G833" s="196"/>
    </row>
    <row r="834" spans="2:7">
      <c r="B834" s="238"/>
      <c r="C834" s="58"/>
      <c r="D834" s="124"/>
      <c r="E834" s="57"/>
      <c r="F834" s="191"/>
      <c r="G834" s="191"/>
    </row>
    <row r="835" spans="2:7">
      <c r="B835" s="238"/>
      <c r="C835" s="58"/>
      <c r="D835" s="124"/>
      <c r="E835" s="57"/>
      <c r="F835" s="172"/>
      <c r="G835" s="196"/>
    </row>
    <row r="836" spans="2:7">
      <c r="B836" s="238"/>
      <c r="C836" s="58"/>
      <c r="D836" s="124"/>
      <c r="E836" s="57"/>
      <c r="F836" s="172"/>
      <c r="G836" s="172"/>
    </row>
    <row r="837" spans="2:7">
      <c r="B837" s="238"/>
      <c r="C837" s="123"/>
      <c r="D837" s="124"/>
      <c r="E837" s="57"/>
      <c r="F837" s="172"/>
      <c r="G837" s="172"/>
    </row>
    <row r="838" spans="2:7">
      <c r="B838" s="238"/>
      <c r="C838" s="123"/>
      <c r="D838" s="124"/>
      <c r="E838" s="57"/>
      <c r="F838" s="172"/>
      <c r="G838" s="196"/>
    </row>
    <row r="839" spans="2:7">
      <c r="B839" s="224"/>
      <c r="C839" s="123"/>
      <c r="D839" s="124"/>
      <c r="E839" s="57"/>
      <c r="F839" s="172"/>
      <c r="G839" s="196"/>
    </row>
    <row r="840" spans="2:7">
      <c r="B840" s="224"/>
      <c r="C840" s="123"/>
      <c r="D840" s="124"/>
      <c r="E840" s="57"/>
      <c r="F840" s="172"/>
      <c r="G840" s="172"/>
    </row>
    <row r="841" spans="2:7">
      <c r="B841" s="238"/>
      <c r="C841" s="123"/>
      <c r="D841" s="124"/>
      <c r="E841" s="57"/>
      <c r="F841" s="125"/>
      <c r="G841" s="196"/>
    </row>
    <row r="842" spans="2:7">
      <c r="B842" s="238"/>
      <c r="C842" s="123"/>
      <c r="D842" s="124"/>
      <c r="E842" s="57"/>
      <c r="F842" s="125"/>
      <c r="G842" s="196"/>
    </row>
    <row r="843" spans="2:7">
      <c r="B843" s="238"/>
      <c r="C843" s="123"/>
      <c r="D843" s="124"/>
      <c r="E843" s="57"/>
      <c r="F843" s="125"/>
      <c r="G843" s="196"/>
    </row>
    <row r="844" spans="2:7">
      <c r="B844" s="238"/>
      <c r="C844" s="123"/>
      <c r="D844" s="124"/>
      <c r="E844" s="57"/>
      <c r="F844" s="125"/>
      <c r="G844" s="196"/>
    </row>
    <row r="845" spans="2:7">
      <c r="B845" s="238"/>
      <c r="C845" s="123"/>
      <c r="D845" s="124"/>
      <c r="E845" s="57"/>
      <c r="F845" s="125"/>
      <c r="G845" s="196"/>
    </row>
    <row r="846" spans="2:7">
      <c r="B846" s="238"/>
      <c r="C846" s="26"/>
      <c r="D846" s="124"/>
      <c r="E846" s="57"/>
      <c r="F846" s="125"/>
      <c r="G846" s="196"/>
    </row>
    <row r="847" spans="2:7">
      <c r="B847" s="238"/>
      <c r="C847" s="26"/>
      <c r="D847" s="124"/>
      <c r="E847" s="57"/>
      <c r="F847" s="125"/>
      <c r="G847" s="196"/>
    </row>
    <row r="848" spans="2:7">
      <c r="B848" s="238"/>
      <c r="C848" s="59"/>
      <c r="D848" s="60"/>
      <c r="E848" s="61"/>
      <c r="F848" s="186"/>
      <c r="G848" s="170"/>
    </row>
    <row r="849" spans="1:7">
      <c r="B849" s="238"/>
      <c r="C849" s="59"/>
      <c r="D849" s="60"/>
      <c r="E849" s="61"/>
      <c r="F849" s="186"/>
      <c r="G849" s="170"/>
    </row>
    <row r="850" spans="1:7">
      <c r="B850" s="62"/>
      <c r="C850" s="59"/>
      <c r="D850" s="60"/>
      <c r="E850" s="61"/>
      <c r="F850" s="186"/>
      <c r="G850" s="170"/>
    </row>
    <row r="851" spans="1:7">
      <c r="B851" s="62"/>
      <c r="C851" s="59"/>
      <c r="D851" s="60"/>
      <c r="E851" s="61"/>
      <c r="F851" s="186"/>
      <c r="G851" s="170"/>
    </row>
    <row r="852" spans="1:7">
      <c r="B852" s="238"/>
      <c r="C852" s="123"/>
      <c r="D852" s="124"/>
      <c r="E852" s="57"/>
      <c r="F852" s="172"/>
      <c r="G852" s="172"/>
    </row>
    <row r="853" spans="1:7">
      <c r="B853" s="237"/>
      <c r="C853" s="127"/>
      <c r="D853" s="246"/>
      <c r="E853" s="56"/>
      <c r="F853" s="172"/>
      <c r="G853" s="166"/>
    </row>
    <row r="854" spans="1:7">
      <c r="A854" s="43"/>
      <c r="B854" s="44"/>
      <c r="C854" s="45"/>
      <c r="D854" s="46"/>
      <c r="E854" s="47"/>
      <c r="F854" s="184"/>
      <c r="G854" s="184"/>
    </row>
  </sheetData>
  <sheetProtection algorithmName="SHA-512" hashValue="OsiDCUCw/bla+QNKg+iZ1rj8U0OZLknV+9RzuZbPXmbl5kuE0hxQtAC+1jglZ0LlAmL6it5evf9sOcR6Q95mkQ==" saltValue="ZXwee61wqUSFEHdsVdmmeA==" spinCount="100000" sheet="1" objects="1" scenarios="1"/>
  <protectedRanges>
    <protectedRange sqref="F173:G173 G66 G68 F171:G171 F54:G58 F175:G176 F499:G500 F855:G65545 F227:G228 F272:G272 F59 F69:G123 F134:G135 F132:G132 F164:G164 F152:G162 F167:G167 F169:G169" name="Obseg5_11"/>
    <protectedRange sqref="F113:G113" name="Range1"/>
    <protectedRange sqref="F114:G114" name="Range1_2"/>
    <protectedRange sqref="G59:G65 G67" name="Obseg5_4_1_3"/>
    <protectedRange sqref="F225:G226" name="Obseg5_8_1"/>
    <protectedRange sqref="F241:F245 F270:G271 F229:G240" name="Obseg5_2_3"/>
    <protectedRange sqref="G241:G243 G245" name="Obseg5_4_1_3_2"/>
    <protectedRange sqref="F257:G257 F194:F196 F246:F256 F133 F125 F127:F131 F138:F140 F136 F163 F166 F168 F170 F172 F174 F177:F187 F189:F192 F198:F202 F258:F268 F204:F224" name="Obseg5_3_1"/>
    <protectedRange sqref="G256 G133 G125 G127:G131 G138:G140 G136 G163 G166 G168 G170 G172 G174 G177:G187 G189:G192 G198:G202 G194:G196 G244 G246:G254 G258:G268 G204:G224" name="Obseg5_4_2"/>
    <protectedRange sqref="F273:G273 F498:G498 F274:F276" name="Obseg5_6_2"/>
    <protectedRange sqref="G274:G276" name="Obseg5_4_1_5"/>
    <protectedRange sqref="F279:F281" name="Obseg5_1_3"/>
    <protectedRange sqref="G281" name="Obseg5_4_2_2"/>
    <protectedRange sqref="F445:G446 F328:G329 F443:F444 F330:F331 F421 F441:G442 F439:F440 F437:G438 F435:F436 F433:G434 F431:F432 F430:G430 F428:F429 F426:G427 F332:G332 F424:F425 F479:F481 F478:G478 F489:F490 F459:F460 F457:G458 F455:F456 F453:G454 F451:F452 F449:G450 F447:F448 F482:G482 F483:F484 F494:G494 F773 F461:G462 F647:F653 F656:F661 F663:F665 F745:F746 F476 F488:G488 F313:F323 F333:F337 F338:G338 F341:G341 F339:F340 F342:F346 F348:F352 F385:F419 F302:F303 F382 F324:G324 F325:F326 F356:F357 F359:F360 F362:F363 F305:F309 F422:G423 F475:G475 F473:F474 F471:G472 F469:F470 F468:G468 F466:F467 F465:G465 F463:F464 F495:F497 F709:G709 F541:G542 F704:G704 F679:F684 F738:F739 F673:F677 F692:F694 F733:G733 F667:F671 F696:F698 F749 F566:G566 F536:F537 F533:F534 F578:F581 F584 F587:F599 F686:F690 F700:F703 F706:F708 F711:F714 F716:F720 F722:F732 F735 F736:G736 F753 F508:F518 F520:F521 F524:F525 F530:F531 F539 F741:F742 F550:G550 F544:F546 F548:F549 F552:F554 F560:F562 F556:F558 F564:F565 F568:F569 F572:F574 F605:F607 F610:F616 F618:F626 F629:F633 F635:F637 F639:F645" name="Obseg5_1_3_3"/>
    <protectedRange sqref="G369:G370 G435:G436 G431:G432 G428:G429 G424:G425 G380:G421 G376:G377 G373:G374 G469:G470 G466:G467 G463:G464 G459:G460 G455:G456 G451:G452 G447:G448 G443:G444 G439:G440 G483:G484 G773 G473:G474 G686:G690 G679:G684 G692:G694 G696:G698 G700:G703 G738:G739 G745:G746 G476 G479:G481 G313:G323 G330:G331 G333:G337 G339:G340 G342:G346 G348:G352 G302:G303 G325:G326 G356:G357 G359:G360 G362:G363 G305:G309 G489:G490 G495:G497 G706:G708 G711:G714 G716:G720 G722:G732 G735 G536:G537 G578:G581 G584 G587:G599 G749 G753 G508:G518 G520:G521 G524:G525 G530:G531 G533:G534 G539 G741:G742 G544:G546 G548:G549 G552:G554 G560:G562 G556:G558 G564:G565 G568:G569 G572:G574 G605:G607 G610:G616 G618:G626 G629:G633 G635:G637 G639:G645 G647:G653 G656:G661 G663:G665 G667:G671 G673:G677" name="Obseg5_4_2_4"/>
    <protectedRange sqref="F758:G758 F854:G854" name="Obseg5"/>
    <protectedRange sqref="F854:G854" name="Range1_3"/>
    <protectedRange sqref="F756:G757 F501:G501 F502:F504 F754:F755" name="Obseg5_6"/>
    <protectedRange sqref="G502:G504 G754:G755" name="Obseg5_4_1_5_1"/>
    <protectedRange sqref="F759:G759 F852:G853" name="Obseg5_10"/>
    <protectedRange sqref="F760:F768" name="Obseg5_2_6_1"/>
    <protectedRange sqref="G760:G768" name="Obseg5_4_4_6_1"/>
    <protectedRange sqref="F770:G770 F769 F796:G796 F798:G798 F797 F802:G803 F830:G831 F834:G834 F771:F772 F774:F776 F778 F799:F801 F832:F833 F782 F786 F790 F804:F813 F815:F822 F824:F829 F794" name="Obseg5_3_1_2"/>
    <protectedRange sqref="G769 G797 G824:G829 G771:G772 G838:G839 G774:G776 G799:G801 G832:G833 G782:G783 G778:G779 G786:G787 G790:G791 G804:G813 G815:G822 G835 G793:G795 G841:G851" name="Obseg5_4_6_1"/>
    <protectedRange sqref="F840:G840 F841:F851 F838:F839 F836:G837 F835" name="Obseg5_5_1_2"/>
    <protectedRange sqref="F2:G53" name="Obseg5_11_1"/>
  </protectedRanges>
  <pageMargins left="0.70866141732283472" right="0.70866141732283472" top="0.94488188976377963" bottom="0.74803149606299213"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abSelected="1" view="pageBreakPreview" zoomScale="80" zoomScaleNormal="80" zoomScaleSheetLayoutView="80" zoomScalePageLayoutView="85" workbookViewId="0">
      <selection activeCell="I15" sqref="I15"/>
    </sheetView>
  </sheetViews>
  <sheetFormatPr defaultRowHeight="16.5"/>
  <cols>
    <col min="1" max="1" width="4.7109375" style="257" customWidth="1" collapsed="1"/>
    <col min="2" max="2" width="4.7109375" style="74" customWidth="1" collapsed="1"/>
    <col min="3" max="3" width="53.5703125" style="74" customWidth="1" collapsed="1"/>
    <col min="4" max="4" width="21.28515625" style="74" customWidth="1" collapsed="1"/>
    <col min="5" max="5" width="12.42578125" style="74" bestFit="1" customWidth="1" collapsed="1"/>
    <col min="6" max="7" width="9.140625" style="74" collapsed="1"/>
    <col min="8" max="11" width="9.140625" style="74"/>
    <col min="12" max="16384" width="9.140625" style="74" collapsed="1"/>
  </cols>
  <sheetData>
    <row r="1" spans="1:5" ht="57.75" customHeight="1">
      <c r="A1" s="432"/>
      <c r="B1" s="433"/>
      <c r="C1" s="434" t="s">
        <v>541</v>
      </c>
      <c r="D1" s="433"/>
    </row>
    <row r="2" spans="1:5" ht="25.5">
      <c r="A2" s="432"/>
      <c r="B2" s="435"/>
      <c r="C2" s="436"/>
      <c r="D2" s="437"/>
    </row>
    <row r="3" spans="1:5" ht="25.5">
      <c r="A3" s="438"/>
      <c r="B3" s="438"/>
      <c r="C3" s="439"/>
      <c r="D3" s="432"/>
    </row>
    <row r="4" spans="1:5">
      <c r="A4" s="432"/>
      <c r="B4" s="433"/>
      <c r="C4" s="440" t="s">
        <v>598</v>
      </c>
      <c r="D4" s="432"/>
    </row>
    <row r="5" spans="1:5" ht="23.25" customHeight="1">
      <c r="A5" s="432"/>
      <c r="B5" s="433"/>
      <c r="C5" s="441" t="s">
        <v>370</v>
      </c>
      <c r="D5" s="433" t="s">
        <v>557</v>
      </c>
    </row>
    <row r="6" spans="1:5" s="153" customFormat="1" ht="27">
      <c r="A6" s="442"/>
      <c r="B6" s="443" t="s">
        <v>233</v>
      </c>
      <c r="C6" s="444" t="s">
        <v>234</v>
      </c>
      <c r="D6" s="445" t="s">
        <v>235</v>
      </c>
    </row>
    <row r="7" spans="1:5">
      <c r="A7" s="432"/>
      <c r="B7" s="446" t="s">
        <v>2</v>
      </c>
      <c r="C7" s="447" t="s">
        <v>3</v>
      </c>
      <c r="D7" s="448">
        <f>'A-Gradbena dela'!G10</f>
        <v>0</v>
      </c>
    </row>
    <row r="8" spans="1:5">
      <c r="A8" s="432"/>
      <c r="B8" s="446" t="s">
        <v>57</v>
      </c>
      <c r="C8" s="447" t="s">
        <v>54</v>
      </c>
      <c r="D8" s="448">
        <f>'B-Obrtniška dela'!G12</f>
        <v>0</v>
      </c>
    </row>
    <row r="9" spans="1:5">
      <c r="A9" s="432"/>
      <c r="B9" s="446" t="s">
        <v>594</v>
      </c>
      <c r="C9" s="449" t="s">
        <v>596</v>
      </c>
      <c r="D9" s="450">
        <f>'C1-EI-1.nadstropje'!G17</f>
        <v>0</v>
      </c>
      <c r="E9" s="314"/>
    </row>
    <row r="10" spans="1:5">
      <c r="A10" s="432"/>
      <c r="B10" s="446" t="s">
        <v>595</v>
      </c>
      <c r="C10" s="449" t="s">
        <v>597</v>
      </c>
      <c r="D10" s="450">
        <f>'C2-EI-2.nadstropje'!G16</f>
        <v>0</v>
      </c>
      <c r="E10" s="314"/>
    </row>
    <row r="11" spans="1:5" ht="30" customHeight="1">
      <c r="A11" s="432"/>
      <c r="B11" s="433"/>
      <c r="C11" s="433"/>
      <c r="D11" s="433"/>
    </row>
    <row r="12" spans="1:5" ht="17.25" thickBot="1">
      <c r="A12" s="432"/>
      <c r="B12" s="451"/>
      <c r="C12" s="452" t="s">
        <v>599</v>
      </c>
      <c r="D12" s="453">
        <f>SUM(D7:D11)</f>
        <v>0</v>
      </c>
    </row>
    <row r="13" spans="1:5" ht="17.25" thickTop="1">
      <c r="A13" s="432"/>
      <c r="B13" s="433"/>
      <c r="C13" s="433"/>
      <c r="D13" s="433"/>
    </row>
    <row r="14" spans="1:5">
      <c r="A14" s="432"/>
      <c r="B14" s="446"/>
      <c r="C14" s="454" t="s">
        <v>250</v>
      </c>
      <c r="D14" s="448">
        <f>D12*0.22</f>
        <v>0</v>
      </c>
    </row>
    <row r="15" spans="1:5">
      <c r="A15" s="432"/>
      <c r="B15" s="433"/>
      <c r="C15" s="433"/>
      <c r="D15" s="433"/>
    </row>
    <row r="16" spans="1:5" ht="17.25" thickBot="1">
      <c r="A16" s="432"/>
      <c r="B16" s="451"/>
      <c r="C16" s="452" t="s">
        <v>600</v>
      </c>
      <c r="D16" s="453">
        <f>D12+D14</f>
        <v>0</v>
      </c>
    </row>
    <row r="17" spans="1:7" ht="17.25" thickTop="1">
      <c r="A17" s="432"/>
      <c r="B17" s="433"/>
      <c r="C17" s="433"/>
      <c r="D17" s="433"/>
    </row>
    <row r="18" spans="1:7" ht="33.75" customHeight="1">
      <c r="A18" s="432"/>
      <c r="B18" s="433"/>
      <c r="C18" s="433"/>
      <c r="D18" s="433"/>
    </row>
    <row r="19" spans="1:7">
      <c r="A19" s="432"/>
      <c r="B19" s="433"/>
      <c r="C19" s="433"/>
      <c r="D19" s="433"/>
    </row>
    <row r="20" spans="1:7">
      <c r="A20" s="432"/>
      <c r="B20" s="433"/>
      <c r="C20" s="433"/>
      <c r="D20" s="433"/>
    </row>
    <row r="21" spans="1:7" s="295" customFormat="1" ht="15" customHeight="1">
      <c r="A21" s="455" t="s">
        <v>326</v>
      </c>
      <c r="B21" s="456"/>
      <c r="C21" s="455"/>
      <c r="D21" s="456">
        <f>78+79</f>
        <v>157</v>
      </c>
      <c r="E21" s="389"/>
      <c r="F21" s="389"/>
      <c r="G21" s="390"/>
    </row>
    <row r="22" spans="1:7" s="295" customFormat="1" ht="15" customHeight="1">
      <c r="A22" s="455" t="s">
        <v>327</v>
      </c>
      <c r="B22" s="456"/>
      <c r="C22" s="455"/>
      <c r="D22" s="456">
        <f>93*2</f>
        <v>186</v>
      </c>
      <c r="E22" s="391"/>
      <c r="F22" s="392"/>
      <c r="G22" s="393"/>
    </row>
    <row r="23" spans="1:7">
      <c r="A23" s="433"/>
      <c r="B23" s="433"/>
      <c r="C23" s="433"/>
      <c r="D23" s="457" t="s">
        <v>328</v>
      </c>
    </row>
    <row r="24" spans="1:7" s="295" customFormat="1" ht="18">
      <c r="A24" s="456" t="s">
        <v>344</v>
      </c>
      <c r="B24" s="456"/>
      <c r="C24" s="458"/>
      <c r="D24" s="459">
        <f>D16/D21</f>
        <v>0</v>
      </c>
      <c r="E24" s="391"/>
      <c r="F24" s="392"/>
      <c r="G24" s="394"/>
    </row>
    <row r="25" spans="1:7" s="295" customFormat="1" ht="18">
      <c r="A25" s="456" t="s">
        <v>345</v>
      </c>
      <c r="B25" s="456"/>
      <c r="C25" s="458"/>
      <c r="D25" s="460">
        <f>D16/D22</f>
        <v>0</v>
      </c>
      <c r="E25" s="395"/>
      <c r="F25" s="396"/>
      <c r="G25" s="397"/>
    </row>
    <row r="26" spans="1:7">
      <c r="A26" s="432"/>
      <c r="B26" s="433"/>
      <c r="C26" s="433"/>
      <c r="D26" s="433"/>
    </row>
    <row r="27" spans="1:7">
      <c r="A27" s="432"/>
      <c r="B27" s="433"/>
      <c r="C27" s="433"/>
      <c r="D27" s="433"/>
    </row>
    <row r="28" spans="1:7">
      <c r="A28" s="432"/>
      <c r="B28" s="433"/>
      <c r="C28" s="433"/>
      <c r="D28" s="433"/>
    </row>
    <row r="29" spans="1:7">
      <c r="A29" s="432"/>
      <c r="B29" s="433"/>
      <c r="C29" s="433"/>
      <c r="D29" s="433"/>
    </row>
    <row r="30" spans="1:7">
      <c r="A30" s="432"/>
      <c r="B30" s="433"/>
      <c r="C30" s="433"/>
      <c r="D30" s="433"/>
    </row>
    <row r="31" spans="1:7">
      <c r="A31" s="432"/>
      <c r="B31" s="433"/>
      <c r="C31" s="433"/>
      <c r="D31" s="433"/>
    </row>
    <row r="32" spans="1:7">
      <c r="A32" s="432"/>
      <c r="B32" s="433"/>
      <c r="C32" s="433"/>
      <c r="D32" s="433"/>
    </row>
  </sheetData>
  <sheetProtection algorithmName="SHA-512" hashValue="jKHNy8a6DYu98xSXgDfEx1Dab9t7A85ehhYFsY0QYO5oEPtSRdg6i/ZChN0QaPKz8p9eJzSxsvSx3moN4b7fHA==" saltValue="DF72CXDF5rwmnUUbeoE2LA==" spinCount="100000" sheet="1" formatCells="0" formatColumns="0" formatRows="0"/>
  <phoneticPr fontId="187" type="noConversion"/>
  <pageMargins left="0.70866141732283472" right="0.70866141732283472" top="0.94488188976377963" bottom="0.74803149606299213" header="0.31496062992125984" footer="0.31496062992125984"/>
  <pageSetup paperSize="9" scale="65" orientation="portrait" r:id="rId1"/>
  <headerFooter>
    <oddHeader>&amp;L&amp;"Arial Narrow,Navadno"&amp;9INVESTITOR: STŠ MB
Mladinska ul. 14
2000 Maribor&amp;C&amp;"Arial Narrow,Navadno"&amp;9&amp;A&amp;R&amp;"Arial Narrow,Navadno"&amp;9PROJEKTANT:
Styria arhitektura d.o.o. 
Cankarjeva ul. 6E,2000 Maribor</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O269"/>
  <sheetViews>
    <sheetView showZeros="0" view="pageBreakPreview" zoomScaleNormal="100" zoomScaleSheetLayoutView="100" workbookViewId="0">
      <selection activeCell="L19" sqref="L19"/>
    </sheetView>
  </sheetViews>
  <sheetFormatPr defaultRowHeight="12.75"/>
  <cols>
    <col min="1" max="1" width="4.7109375" style="119" customWidth="1" collapsed="1"/>
    <col min="2" max="2" width="4.7109375" style="92" customWidth="1" collapsed="1"/>
    <col min="3" max="3" width="37.28515625" style="177" customWidth="1" collapsed="1"/>
    <col min="4" max="4" width="5.7109375" style="227" customWidth="1" collapsed="1"/>
    <col min="5" max="5" width="8" style="241" customWidth="1" collapsed="1"/>
    <col min="6" max="6" width="12.85546875" style="329" customWidth="1" collapsed="1"/>
    <col min="7" max="7" width="13.5703125" style="241" customWidth="1" collapsed="1"/>
    <col min="8" max="8" width="10.140625" style="39" bestFit="1" customWidth="1" collapsed="1"/>
    <col min="9" max="10" width="9.140625" style="39" collapsed="1"/>
    <col min="11" max="11" width="10.140625" style="240" bestFit="1" customWidth="1" collapsed="1"/>
    <col min="12" max="12" width="9.140625" style="240" collapsed="1"/>
    <col min="13" max="15" width="9.140625" style="240"/>
    <col min="16" max="16384" width="9.140625" style="240" collapsed="1"/>
  </cols>
  <sheetData>
    <row r="1" spans="1:10">
      <c r="A1" s="1"/>
      <c r="B1" s="104"/>
      <c r="C1" s="174"/>
      <c r="D1" s="137"/>
    </row>
    <row r="2" spans="1:10" s="461" customFormat="1" ht="18.75" thickBot="1">
      <c r="A2" s="77" t="s">
        <v>2</v>
      </c>
      <c r="B2" s="78" t="s">
        <v>1</v>
      </c>
      <c r="C2" s="155"/>
      <c r="D2" s="79"/>
      <c r="E2" s="79"/>
      <c r="F2" s="330"/>
      <c r="G2" s="261"/>
      <c r="H2" s="344"/>
      <c r="I2" s="344"/>
      <c r="J2" s="344"/>
    </row>
    <row r="3" spans="1:10" s="464" customFormat="1">
      <c r="A3" s="2"/>
      <c r="B3" s="3"/>
      <c r="C3" s="169"/>
      <c r="D3" s="138"/>
      <c r="E3" s="138"/>
      <c r="F3" s="331"/>
      <c r="G3" s="462"/>
      <c r="H3" s="463"/>
      <c r="I3" s="463"/>
      <c r="J3" s="463"/>
    </row>
    <row r="4" spans="1:10">
      <c r="B4" s="129" t="s">
        <v>2</v>
      </c>
      <c r="C4" s="156" t="s">
        <v>236</v>
      </c>
      <c r="E4" s="227"/>
      <c r="F4" s="316"/>
    </row>
    <row r="5" spans="1:10">
      <c r="B5" s="129"/>
      <c r="C5" s="156"/>
      <c r="E5" s="227"/>
      <c r="F5" s="316"/>
    </row>
    <row r="6" spans="1:10">
      <c r="B6" s="222" t="str">
        <f>B27</f>
        <v>I.</v>
      </c>
      <c r="C6" s="187" t="str">
        <f>C27</f>
        <v>PRIPRAVLJALNA DELA:</v>
      </c>
      <c r="E6" s="227"/>
      <c r="F6" s="316"/>
      <c r="G6" s="262">
        <f>G37</f>
        <v>0</v>
      </c>
    </row>
    <row r="7" spans="1:10">
      <c r="B7" s="222" t="s">
        <v>55</v>
      </c>
      <c r="C7" s="187" t="s">
        <v>201</v>
      </c>
      <c r="E7" s="227"/>
      <c r="F7" s="316"/>
      <c r="G7" s="262">
        <f>G71</f>
        <v>0</v>
      </c>
    </row>
    <row r="8" spans="1:10">
      <c r="B8" s="222" t="str">
        <f>B74</f>
        <v>III.</v>
      </c>
      <c r="C8" s="187" t="str">
        <f>C74</f>
        <v>ZIDARSKA DELA:</v>
      </c>
      <c r="E8" s="227"/>
      <c r="F8" s="316"/>
      <c r="G8" s="262">
        <f>G100</f>
        <v>0</v>
      </c>
    </row>
    <row r="9" spans="1:10">
      <c r="B9" s="245"/>
      <c r="C9" s="156"/>
      <c r="E9" s="227"/>
      <c r="F9" s="316"/>
      <c r="G9" s="263"/>
    </row>
    <row r="10" spans="1:10" s="67" customFormat="1" ht="13.5" thickBot="1">
      <c r="A10" s="8"/>
      <c r="B10" s="129"/>
      <c r="C10" s="193" t="s">
        <v>4</v>
      </c>
      <c r="D10" s="139"/>
      <c r="E10" s="139"/>
      <c r="F10" s="332"/>
      <c r="G10" s="264">
        <f>SUM(G6:G9)</f>
        <v>0</v>
      </c>
      <c r="H10" s="69"/>
      <c r="I10" s="69"/>
      <c r="J10" s="69"/>
    </row>
    <row r="11" spans="1:10" ht="13.5" thickTop="1">
      <c r="B11" s="245"/>
      <c r="C11" s="156"/>
    </row>
    <row r="12" spans="1:10">
      <c r="A12" s="70"/>
      <c r="B12" s="99"/>
      <c r="C12" s="176"/>
      <c r="D12" s="140"/>
    </row>
    <row r="13" spans="1:10" s="466" customFormat="1">
      <c r="A13" s="71"/>
      <c r="B13" s="98"/>
      <c r="C13" s="175" t="s">
        <v>5</v>
      </c>
      <c r="D13" s="136" t="s">
        <v>232</v>
      </c>
      <c r="E13" s="259" t="s">
        <v>6</v>
      </c>
      <c r="F13" s="333" t="s">
        <v>7</v>
      </c>
      <c r="G13" s="265" t="s">
        <v>8</v>
      </c>
      <c r="H13" s="465"/>
      <c r="I13" s="465"/>
      <c r="J13" s="465"/>
    </row>
    <row r="14" spans="1:10">
      <c r="A14" s="72"/>
      <c r="B14" s="238"/>
      <c r="C14" s="188"/>
      <c r="D14" s="141"/>
      <c r="E14" s="11"/>
      <c r="F14" s="334"/>
      <c r="G14" s="266"/>
    </row>
    <row r="15" spans="1:10" s="69" customFormat="1">
      <c r="A15" s="73" t="s">
        <v>2</v>
      </c>
      <c r="B15" s="97"/>
      <c r="C15" s="164" t="s">
        <v>3</v>
      </c>
      <c r="D15" s="142"/>
      <c r="E15" s="366"/>
      <c r="F15" s="335"/>
      <c r="G15" s="267"/>
    </row>
    <row r="16" spans="1:10" s="69" customFormat="1">
      <c r="A16" s="13"/>
      <c r="B16" s="237"/>
      <c r="C16" s="424"/>
      <c r="D16" s="143"/>
      <c r="E16" s="101"/>
      <c r="F16" s="336"/>
      <c r="G16" s="268"/>
    </row>
    <row r="17" spans="1:7" s="69" customFormat="1">
      <c r="A17" s="13"/>
      <c r="B17" s="237"/>
      <c r="C17" s="424" t="s">
        <v>171</v>
      </c>
      <c r="D17" s="143"/>
      <c r="E17" s="101"/>
      <c r="F17" s="336"/>
      <c r="G17" s="268"/>
    </row>
    <row r="18" spans="1:7" s="69" customFormat="1">
      <c r="A18" s="13"/>
      <c r="B18" s="237"/>
      <c r="C18" s="424"/>
      <c r="D18" s="143"/>
      <c r="E18" s="101"/>
      <c r="F18" s="336"/>
      <c r="G18" s="268"/>
    </row>
    <row r="19" spans="1:7" s="69" customFormat="1" ht="242.25">
      <c r="A19" s="13"/>
      <c r="B19" s="96" t="s">
        <v>163</v>
      </c>
      <c r="C19" s="423" t="s">
        <v>245</v>
      </c>
      <c r="D19" s="474"/>
      <c r="E19" s="474"/>
      <c r="F19" s="473"/>
      <c r="G19" s="268"/>
    </row>
    <row r="20" spans="1:7" s="69" customFormat="1" ht="293.25">
      <c r="A20" s="13"/>
      <c r="B20" s="96" t="s">
        <v>163</v>
      </c>
      <c r="C20" s="423" t="s">
        <v>332</v>
      </c>
      <c r="D20" s="474"/>
      <c r="E20" s="474"/>
      <c r="F20" s="473"/>
      <c r="G20" s="268"/>
    </row>
    <row r="21" spans="1:7" s="69" customFormat="1" ht="63.75">
      <c r="A21" s="13"/>
      <c r="B21" s="95" t="s">
        <v>163</v>
      </c>
      <c r="C21" s="423" t="s">
        <v>172</v>
      </c>
      <c r="D21" s="474"/>
      <c r="E21" s="474"/>
      <c r="F21" s="473"/>
      <c r="G21" s="268"/>
    </row>
    <row r="22" spans="1:7" s="69" customFormat="1" ht="140.25">
      <c r="A22" s="13"/>
      <c r="B22" s="96" t="s">
        <v>163</v>
      </c>
      <c r="C22" s="423" t="s">
        <v>173</v>
      </c>
      <c r="D22" s="474"/>
      <c r="E22" s="474"/>
      <c r="F22" s="473"/>
      <c r="G22" s="268"/>
    </row>
    <row r="23" spans="1:7" s="69" customFormat="1" ht="89.25">
      <c r="A23" s="13"/>
      <c r="B23" s="96" t="s">
        <v>163</v>
      </c>
      <c r="C23" s="423" t="s">
        <v>246</v>
      </c>
      <c r="D23" s="474"/>
      <c r="E23" s="474"/>
      <c r="F23" s="473"/>
      <c r="G23" s="268"/>
    </row>
    <row r="24" spans="1:7" s="69" customFormat="1" ht="178.5">
      <c r="A24" s="13"/>
      <c r="B24" s="96" t="s">
        <v>163</v>
      </c>
      <c r="C24" s="423" t="s">
        <v>247</v>
      </c>
      <c r="D24" s="474"/>
      <c r="E24" s="474"/>
      <c r="F24" s="473"/>
      <c r="G24" s="268"/>
    </row>
    <row r="25" spans="1:7" s="69" customFormat="1" ht="229.5">
      <c r="A25" s="13"/>
      <c r="B25" s="96" t="s">
        <v>163</v>
      </c>
      <c r="C25" s="423" t="s">
        <v>364</v>
      </c>
      <c r="D25" s="474"/>
      <c r="E25" s="474"/>
      <c r="F25" s="473"/>
      <c r="G25" s="268"/>
    </row>
    <row r="26" spans="1:7" s="69" customFormat="1">
      <c r="A26" s="13"/>
      <c r="B26" s="237"/>
      <c r="C26" s="424"/>
      <c r="D26" s="143"/>
      <c r="E26" s="101"/>
      <c r="F26" s="336"/>
      <c r="G26" s="268"/>
    </row>
    <row r="27" spans="1:7" s="69" customFormat="1">
      <c r="A27" s="13"/>
      <c r="B27" s="100" t="s">
        <v>0</v>
      </c>
      <c r="C27" s="189" t="s">
        <v>9</v>
      </c>
      <c r="D27" s="144"/>
      <c r="E27" s="271"/>
      <c r="F27" s="337"/>
      <c r="G27" s="269"/>
    </row>
    <row r="28" spans="1:7" s="69" customFormat="1">
      <c r="A28" s="13"/>
      <c r="B28" s="237"/>
      <c r="C28" s="424"/>
      <c r="D28" s="143"/>
      <c r="E28" s="101"/>
      <c r="F28" s="336"/>
      <c r="G28" s="268"/>
    </row>
    <row r="29" spans="1:7" s="69" customFormat="1">
      <c r="A29" s="13"/>
      <c r="B29" s="92"/>
      <c r="C29" s="424" t="s">
        <v>10</v>
      </c>
      <c r="D29" s="227"/>
      <c r="E29" s="367"/>
      <c r="F29" s="467"/>
      <c r="G29" s="468"/>
    </row>
    <row r="30" spans="1:7" s="69" customFormat="1" ht="76.5">
      <c r="A30" s="13"/>
      <c r="B30" s="92"/>
      <c r="C30" s="423" t="s">
        <v>11</v>
      </c>
      <c r="D30" s="474"/>
      <c r="E30" s="474"/>
      <c r="F30" s="473"/>
      <c r="G30" s="468"/>
    </row>
    <row r="31" spans="1:7" s="69" customFormat="1" ht="51">
      <c r="A31" s="13"/>
      <c r="B31" s="92"/>
      <c r="C31" s="423" t="s">
        <v>12</v>
      </c>
      <c r="D31" s="474"/>
      <c r="E31" s="474"/>
      <c r="F31" s="473"/>
      <c r="G31" s="468"/>
    </row>
    <row r="32" spans="1:7" s="69" customFormat="1" ht="51">
      <c r="A32" s="13"/>
      <c r="B32" s="92"/>
      <c r="C32" s="423" t="s">
        <v>13</v>
      </c>
      <c r="D32" s="474"/>
      <c r="E32" s="474"/>
      <c r="F32" s="473"/>
      <c r="G32" s="468"/>
    </row>
    <row r="33" spans="1:7" s="39" customFormat="1">
      <c r="A33" s="224"/>
      <c r="B33" s="238"/>
      <c r="C33" s="426"/>
      <c r="D33" s="236"/>
      <c r="E33" s="121"/>
      <c r="F33" s="338"/>
      <c r="G33" s="270"/>
    </row>
    <row r="34" spans="1:7" s="39" customFormat="1" ht="38.25">
      <c r="A34" s="224"/>
      <c r="B34" s="238" t="s">
        <v>14</v>
      </c>
      <c r="C34" s="426" t="s">
        <v>359</v>
      </c>
      <c r="D34" s="236"/>
      <c r="E34" s="121"/>
      <c r="F34" s="338"/>
      <c r="G34" s="270"/>
    </row>
    <row r="35" spans="1:7" s="39" customFormat="1" ht="63.75">
      <c r="A35" s="224"/>
      <c r="B35" s="103"/>
      <c r="C35" s="426" t="s">
        <v>360</v>
      </c>
      <c r="D35" s="236" t="s">
        <v>17</v>
      </c>
      <c r="E35" s="121">
        <v>1</v>
      </c>
      <c r="F35" s="325"/>
      <c r="G35" s="262">
        <f>E35*F35</f>
        <v>0</v>
      </c>
    </row>
    <row r="36" spans="1:7" s="39" customFormat="1">
      <c r="A36" s="224"/>
      <c r="B36" s="103"/>
      <c r="C36" s="426"/>
      <c r="D36" s="236"/>
      <c r="E36" s="121"/>
      <c r="F36" s="325"/>
      <c r="G36" s="262"/>
    </row>
    <row r="37" spans="1:7" ht="13.5" thickBot="1">
      <c r="B37" s="152"/>
      <c r="C37" s="154" t="s">
        <v>19</v>
      </c>
      <c r="D37" s="139"/>
      <c r="E37" s="368"/>
      <c r="F37" s="339"/>
      <c r="G37" s="264">
        <f>SUM(G34:G36)</f>
        <v>0</v>
      </c>
    </row>
    <row r="38" spans="1:7" ht="13.5" thickTop="1">
      <c r="B38" s="238"/>
      <c r="C38" s="160"/>
      <c r="D38" s="145"/>
      <c r="E38" s="101"/>
      <c r="F38" s="325"/>
      <c r="G38" s="8"/>
    </row>
    <row r="39" spans="1:7">
      <c r="B39" s="238"/>
      <c r="C39" s="160"/>
      <c r="D39" s="145"/>
      <c r="E39" s="101"/>
      <c r="F39" s="325"/>
      <c r="G39" s="8"/>
    </row>
    <row r="40" spans="1:7">
      <c r="B40" s="100" t="s">
        <v>55</v>
      </c>
      <c r="C40" s="189" t="s">
        <v>201</v>
      </c>
      <c r="D40" s="144"/>
      <c r="E40" s="271"/>
      <c r="F40" s="337"/>
      <c r="G40" s="271">
        <v>0</v>
      </c>
    </row>
    <row r="41" spans="1:7">
      <c r="B41" s="237"/>
      <c r="C41" s="424"/>
      <c r="D41" s="143"/>
      <c r="E41" s="101"/>
      <c r="F41" s="336"/>
      <c r="G41" s="272"/>
    </row>
    <row r="42" spans="1:7">
      <c r="B42" s="222"/>
      <c r="C42" s="424" t="s">
        <v>10</v>
      </c>
      <c r="D42" s="162"/>
      <c r="E42" s="469"/>
      <c r="F42" s="470"/>
      <c r="G42" s="471"/>
    </row>
    <row r="43" spans="1:7" ht="51">
      <c r="B43" s="222"/>
      <c r="C43" s="423" t="s">
        <v>202</v>
      </c>
      <c r="D43" s="474"/>
      <c r="E43" s="474"/>
      <c r="F43" s="473"/>
      <c r="G43" s="471"/>
    </row>
    <row r="44" spans="1:7" ht="38.25">
      <c r="B44" s="222"/>
      <c r="C44" s="423" t="s">
        <v>203</v>
      </c>
      <c r="D44" s="474"/>
      <c r="E44" s="474"/>
      <c r="F44" s="473"/>
      <c r="G44" s="471"/>
    </row>
    <row r="45" spans="1:7" ht="76.5">
      <c r="B45" s="222"/>
      <c r="C45" s="423" t="s">
        <v>204</v>
      </c>
      <c r="D45" s="474"/>
      <c r="E45" s="474"/>
      <c r="F45" s="473"/>
      <c r="G45" s="471"/>
    </row>
    <row r="46" spans="1:7" ht="38.25">
      <c r="B46" s="222"/>
      <c r="C46" s="423" t="s">
        <v>205</v>
      </c>
      <c r="D46" s="474"/>
      <c r="E46" s="474"/>
      <c r="F46" s="473"/>
      <c r="G46" s="471"/>
    </row>
    <row r="47" spans="1:7" ht="63.75">
      <c r="B47" s="222"/>
      <c r="C47" s="423" t="s">
        <v>206</v>
      </c>
      <c r="D47" s="474"/>
      <c r="E47" s="474"/>
      <c r="F47" s="473"/>
      <c r="G47" s="471"/>
    </row>
    <row r="48" spans="1:7">
      <c r="B48" s="222"/>
      <c r="C48" s="426"/>
      <c r="D48" s="162"/>
      <c r="E48" s="469"/>
      <c r="F48" s="470"/>
      <c r="G48" s="471"/>
    </row>
    <row r="49" spans="2:7">
      <c r="B49" s="222"/>
      <c r="C49" s="424" t="s">
        <v>207</v>
      </c>
      <c r="D49" s="162"/>
      <c r="E49" s="469"/>
      <c r="F49" s="470"/>
      <c r="G49" s="272"/>
    </row>
    <row r="50" spans="2:7">
      <c r="B50" s="222"/>
      <c r="C50" s="426"/>
      <c r="D50" s="236"/>
      <c r="E50" s="121"/>
      <c r="F50" s="325"/>
      <c r="G50" s="262"/>
    </row>
    <row r="51" spans="2:7" ht="76.5">
      <c r="B51" s="222" t="s">
        <v>14</v>
      </c>
      <c r="C51" s="426" t="s">
        <v>601</v>
      </c>
      <c r="D51" s="236"/>
      <c r="E51" s="121"/>
      <c r="F51" s="325"/>
      <c r="G51" s="262"/>
    </row>
    <row r="52" spans="2:7" ht="15">
      <c r="B52" s="222"/>
      <c r="C52" s="239" t="s">
        <v>354</v>
      </c>
      <c r="D52" s="236" t="s">
        <v>31</v>
      </c>
      <c r="E52" s="256">
        <v>77.599999999999994</v>
      </c>
      <c r="F52" s="325"/>
      <c r="G52" s="262">
        <f t="shared" ref="G52:G57" si="0">E52*F52</f>
        <v>0</v>
      </c>
    </row>
    <row r="53" spans="2:7" ht="15">
      <c r="B53" s="222"/>
      <c r="C53" s="239" t="s">
        <v>357</v>
      </c>
      <c r="D53" s="236" t="s">
        <v>21</v>
      </c>
      <c r="E53" s="256">
        <v>9.4</v>
      </c>
      <c r="F53" s="325"/>
      <c r="G53" s="262">
        <f t="shared" si="0"/>
        <v>0</v>
      </c>
    </row>
    <row r="54" spans="2:7">
      <c r="B54" s="222"/>
      <c r="C54" s="239" t="s">
        <v>355</v>
      </c>
      <c r="D54" s="236" t="s">
        <v>38</v>
      </c>
      <c r="E54" s="256">
        <v>1</v>
      </c>
      <c r="F54" s="325"/>
      <c r="G54" s="262">
        <f t="shared" si="0"/>
        <v>0</v>
      </c>
    </row>
    <row r="55" spans="2:7">
      <c r="B55" s="222"/>
      <c r="C55" s="239" t="s">
        <v>356</v>
      </c>
      <c r="D55" s="236" t="s">
        <v>38</v>
      </c>
      <c r="E55" s="256">
        <v>3</v>
      </c>
      <c r="F55" s="325"/>
      <c r="G55" s="262">
        <f t="shared" si="0"/>
        <v>0</v>
      </c>
    </row>
    <row r="56" spans="2:7">
      <c r="B56" s="222"/>
      <c r="C56" s="239" t="s">
        <v>378</v>
      </c>
      <c r="D56" s="236" t="s">
        <v>38</v>
      </c>
      <c r="E56" s="256">
        <v>1</v>
      </c>
      <c r="F56" s="325"/>
      <c r="G56" s="262">
        <f t="shared" si="0"/>
        <v>0</v>
      </c>
    </row>
    <row r="57" spans="2:7">
      <c r="B57" s="222"/>
      <c r="C57" s="239" t="s">
        <v>409</v>
      </c>
      <c r="D57" s="236" t="s">
        <v>38</v>
      </c>
      <c r="E57" s="256">
        <v>3</v>
      </c>
      <c r="F57" s="325"/>
      <c r="G57" s="262">
        <f t="shared" si="0"/>
        <v>0</v>
      </c>
    </row>
    <row r="58" spans="2:7">
      <c r="B58" s="222"/>
      <c r="C58" s="426"/>
      <c r="D58" s="236"/>
      <c r="E58" s="121"/>
      <c r="F58" s="325"/>
      <c r="G58" s="262"/>
    </row>
    <row r="59" spans="2:7" ht="76.5">
      <c r="B59" s="222" t="s">
        <v>22</v>
      </c>
      <c r="C59" s="426" t="s">
        <v>602</v>
      </c>
      <c r="D59" s="236"/>
      <c r="E59" s="121"/>
      <c r="F59" s="325"/>
      <c r="G59" s="262"/>
    </row>
    <row r="60" spans="2:7" ht="15">
      <c r="B60" s="222"/>
      <c r="C60" s="239" t="s">
        <v>354</v>
      </c>
      <c r="D60" s="236" t="s">
        <v>31</v>
      </c>
      <c r="E60" s="256">
        <v>79</v>
      </c>
      <c r="F60" s="325"/>
      <c r="G60" s="262">
        <f t="shared" ref="G60:G65" si="1">E60*F60</f>
        <v>0</v>
      </c>
    </row>
    <row r="61" spans="2:7" ht="15">
      <c r="B61" s="222"/>
      <c r="C61" s="239" t="s">
        <v>357</v>
      </c>
      <c r="D61" s="236" t="s">
        <v>21</v>
      </c>
      <c r="E61" s="256">
        <v>1.27</v>
      </c>
      <c r="F61" s="325"/>
      <c r="G61" s="262">
        <f t="shared" si="1"/>
        <v>0</v>
      </c>
    </row>
    <row r="62" spans="2:7" ht="15">
      <c r="B62" s="222"/>
      <c r="C62" s="239" t="s">
        <v>371</v>
      </c>
      <c r="D62" s="236" t="s">
        <v>21</v>
      </c>
      <c r="E62" s="256">
        <v>0.6</v>
      </c>
      <c r="F62" s="325"/>
      <c r="G62" s="262">
        <f>E62*F62</f>
        <v>0</v>
      </c>
    </row>
    <row r="63" spans="2:7">
      <c r="B63" s="222"/>
      <c r="C63" s="239" t="s">
        <v>355</v>
      </c>
      <c r="D63" s="236" t="s">
        <v>38</v>
      </c>
      <c r="E63" s="256">
        <v>1</v>
      </c>
      <c r="F63" s="325"/>
      <c r="G63" s="262">
        <f t="shared" si="1"/>
        <v>0</v>
      </c>
    </row>
    <row r="64" spans="2:7">
      <c r="B64" s="222"/>
      <c r="C64" s="239" t="s">
        <v>356</v>
      </c>
      <c r="D64" s="236" t="s">
        <v>38</v>
      </c>
      <c r="E64" s="256">
        <v>1</v>
      </c>
      <c r="F64" s="325"/>
      <c r="G64" s="262">
        <f t="shared" si="1"/>
        <v>0</v>
      </c>
    </row>
    <row r="65" spans="2:7">
      <c r="B65" s="222"/>
      <c r="C65" s="239" t="s">
        <v>378</v>
      </c>
      <c r="D65" s="236" t="s">
        <v>38</v>
      </c>
      <c r="E65" s="256">
        <v>1</v>
      </c>
      <c r="F65" s="325"/>
      <c r="G65" s="262">
        <f t="shared" si="1"/>
        <v>0</v>
      </c>
    </row>
    <row r="66" spans="2:7">
      <c r="B66" s="222"/>
      <c r="C66" s="239" t="s">
        <v>409</v>
      </c>
      <c r="D66" s="236" t="s">
        <v>38</v>
      </c>
      <c r="E66" s="256">
        <v>3</v>
      </c>
      <c r="F66" s="325"/>
      <c r="G66" s="262">
        <f>E66*F66</f>
        <v>0</v>
      </c>
    </row>
    <row r="67" spans="2:7">
      <c r="B67" s="222"/>
      <c r="C67" s="426"/>
      <c r="D67" s="236"/>
      <c r="E67" s="121"/>
      <c r="F67" s="325"/>
      <c r="G67" s="262"/>
    </row>
    <row r="68" spans="2:7" ht="63.75">
      <c r="B68" s="222" t="s">
        <v>15</v>
      </c>
      <c r="C68" s="231" t="s">
        <v>211</v>
      </c>
      <c r="D68" s="236" t="s">
        <v>21</v>
      </c>
      <c r="E68" s="256">
        <v>2</v>
      </c>
      <c r="F68" s="325"/>
      <c r="G68" s="262">
        <f>E68*F68</f>
        <v>0</v>
      </c>
    </row>
    <row r="69" spans="2:7">
      <c r="B69" s="222"/>
      <c r="C69" s="231"/>
      <c r="D69" s="236"/>
      <c r="E69" s="121"/>
      <c r="F69" s="325"/>
      <c r="G69" s="262"/>
    </row>
    <row r="70" spans="2:7">
      <c r="B70" s="222"/>
      <c r="C70" s="228"/>
      <c r="D70" s="236"/>
      <c r="E70" s="121"/>
      <c r="F70" s="325"/>
      <c r="G70" s="471"/>
    </row>
    <row r="71" spans="2:7" ht="13.5" thickBot="1">
      <c r="B71" s="151"/>
      <c r="C71" s="154" t="s">
        <v>208</v>
      </c>
      <c r="D71" s="139"/>
      <c r="E71" s="368"/>
      <c r="F71" s="339"/>
      <c r="G71" s="264">
        <f>SUM(G49:G70)</f>
        <v>0</v>
      </c>
    </row>
    <row r="72" spans="2:7" ht="13.5" thickTop="1">
      <c r="B72" s="238"/>
      <c r="C72" s="160"/>
      <c r="D72" s="145"/>
      <c r="E72" s="101"/>
      <c r="F72" s="325"/>
      <c r="G72" s="8"/>
    </row>
    <row r="73" spans="2:7">
      <c r="E73" s="367"/>
      <c r="F73" s="325"/>
      <c r="G73" s="468"/>
    </row>
    <row r="74" spans="2:7">
      <c r="B74" s="100" t="s">
        <v>20</v>
      </c>
      <c r="C74" s="189" t="s">
        <v>36</v>
      </c>
      <c r="D74" s="144"/>
      <c r="E74" s="271"/>
      <c r="F74" s="337"/>
      <c r="G74" s="269"/>
    </row>
    <row r="75" spans="2:7">
      <c r="B75" s="245"/>
      <c r="C75" s="424"/>
      <c r="E75" s="369"/>
      <c r="F75" s="340"/>
      <c r="G75" s="262"/>
    </row>
    <row r="76" spans="2:7">
      <c r="B76" s="245"/>
      <c r="C76" s="239"/>
      <c r="D76" s="236"/>
      <c r="E76" s="121"/>
      <c r="F76" s="325"/>
      <c r="G76" s="262"/>
    </row>
    <row r="77" spans="2:7">
      <c r="B77" s="245"/>
      <c r="C77" s="424" t="s">
        <v>209</v>
      </c>
      <c r="D77" s="244"/>
      <c r="E77" s="370"/>
      <c r="F77" s="472"/>
      <c r="G77" s="262"/>
    </row>
    <row r="78" spans="2:7">
      <c r="B78" s="245"/>
      <c r="C78" s="249"/>
      <c r="D78" s="244"/>
      <c r="E78" s="370"/>
      <c r="F78" s="472"/>
      <c r="G78" s="262"/>
    </row>
    <row r="79" spans="2:7">
      <c r="B79" s="223" t="s">
        <v>14</v>
      </c>
      <c r="C79" s="228" t="s">
        <v>216</v>
      </c>
      <c r="E79" s="369"/>
      <c r="F79" s="325"/>
      <c r="G79" s="272"/>
    </row>
    <row r="80" spans="2:7">
      <c r="B80" s="223"/>
      <c r="C80" s="228" t="s">
        <v>217</v>
      </c>
      <c r="D80" s="227" t="s">
        <v>38</v>
      </c>
      <c r="E80" s="399">
        <v>2</v>
      </c>
      <c r="F80" s="325"/>
      <c r="G80" s="262">
        <f>E80*F80</f>
        <v>0</v>
      </c>
    </row>
    <row r="81" spans="1:7">
      <c r="B81" s="223"/>
      <c r="C81" s="228"/>
      <c r="E81" s="369"/>
      <c r="F81" s="325"/>
      <c r="G81" s="262"/>
    </row>
    <row r="82" spans="1:7">
      <c r="B82" s="245"/>
      <c r="C82" s="424" t="s">
        <v>210</v>
      </c>
      <c r="D82" s="244"/>
      <c r="E82" s="370"/>
      <c r="F82" s="472"/>
      <c r="G82" s="262"/>
    </row>
    <row r="83" spans="1:7" ht="38.25">
      <c r="B83" s="245" t="s">
        <v>22</v>
      </c>
      <c r="C83" s="249" t="s">
        <v>358</v>
      </c>
      <c r="D83" s="244" t="s">
        <v>212</v>
      </c>
      <c r="E83" s="388">
        <f>79*2</f>
        <v>158</v>
      </c>
      <c r="F83" s="325"/>
      <c r="G83" s="262">
        <f>E83*F83</f>
        <v>0</v>
      </c>
    </row>
    <row r="84" spans="1:7">
      <c r="B84" s="245"/>
      <c r="C84" s="424"/>
      <c r="D84" s="244"/>
      <c r="E84" s="370"/>
      <c r="F84" s="472"/>
      <c r="G84" s="262"/>
    </row>
    <row r="85" spans="1:7">
      <c r="A85" s="241"/>
      <c r="B85" s="245"/>
      <c r="C85" s="424" t="s">
        <v>46</v>
      </c>
      <c r="E85" s="369"/>
      <c r="F85" s="340"/>
      <c r="G85" s="262"/>
    </row>
    <row r="86" spans="1:7">
      <c r="A86" s="241"/>
      <c r="B86" s="245" t="s">
        <v>15</v>
      </c>
      <c r="C86" s="426" t="s">
        <v>47</v>
      </c>
      <c r="D86" s="236" t="s">
        <v>38</v>
      </c>
      <c r="E86" s="256">
        <v>2</v>
      </c>
      <c r="F86" s="325"/>
      <c r="G86" s="262">
        <f>E86*F86</f>
        <v>0</v>
      </c>
    </row>
    <row r="87" spans="1:7">
      <c r="A87" s="241"/>
      <c r="B87" s="245"/>
      <c r="C87" s="426"/>
      <c r="D87" s="236"/>
      <c r="E87" s="121"/>
      <c r="F87" s="325"/>
      <c r="G87" s="262"/>
    </row>
    <row r="88" spans="1:7" ht="38.25">
      <c r="A88" s="241"/>
      <c r="B88" s="245" t="s">
        <v>16</v>
      </c>
      <c r="C88" s="426" t="s">
        <v>213</v>
      </c>
      <c r="D88" s="236" t="s">
        <v>38</v>
      </c>
      <c r="E88" s="256">
        <v>2</v>
      </c>
      <c r="F88" s="325"/>
      <c r="G88" s="262">
        <f>E88*F88</f>
        <v>0</v>
      </c>
    </row>
    <row r="89" spans="1:7">
      <c r="A89" s="241"/>
      <c r="B89" s="245"/>
      <c r="C89" s="426"/>
      <c r="D89" s="236"/>
      <c r="E89" s="121"/>
      <c r="F89" s="325"/>
      <c r="G89" s="262"/>
    </row>
    <row r="90" spans="1:7" ht="25.5">
      <c r="A90" s="241"/>
      <c r="B90" s="241" t="s">
        <v>18</v>
      </c>
      <c r="C90" s="426" t="s">
        <v>214</v>
      </c>
      <c r="D90" s="236" t="s">
        <v>215</v>
      </c>
      <c r="E90" s="256">
        <v>30</v>
      </c>
      <c r="F90" s="325"/>
      <c r="G90" s="262">
        <f>E90*F90</f>
        <v>0</v>
      </c>
    </row>
    <row r="91" spans="1:7">
      <c r="A91" s="241"/>
      <c r="B91" s="241"/>
      <c r="C91" s="426"/>
      <c r="D91" s="236"/>
      <c r="E91" s="256"/>
      <c r="F91" s="325"/>
      <c r="G91" s="262"/>
    </row>
    <row r="92" spans="1:7" ht="25.5">
      <c r="A92" s="241"/>
      <c r="B92" s="241" t="s">
        <v>24</v>
      </c>
      <c r="C92" s="426" t="s">
        <v>397</v>
      </c>
      <c r="D92" s="236" t="s">
        <v>37</v>
      </c>
      <c r="E92" s="256">
        <f>26.5+23.7</f>
        <v>50.2</v>
      </c>
      <c r="F92" s="325"/>
      <c r="G92" s="262">
        <f>E92*F92</f>
        <v>0</v>
      </c>
    </row>
    <row r="93" spans="1:7">
      <c r="A93" s="241"/>
      <c r="B93" s="241"/>
      <c r="C93" s="426"/>
      <c r="D93" s="236"/>
      <c r="E93" s="256"/>
      <c r="F93" s="325"/>
      <c r="G93" s="262"/>
    </row>
    <row r="94" spans="1:7" ht="51">
      <c r="A94" s="241"/>
      <c r="B94" s="241" t="s">
        <v>25</v>
      </c>
      <c r="C94" s="426" t="s">
        <v>401</v>
      </c>
      <c r="D94" s="236"/>
      <c r="E94" s="256"/>
      <c r="F94" s="325"/>
      <c r="G94" s="262"/>
    </row>
    <row r="95" spans="1:7" ht="127.5">
      <c r="A95" s="241"/>
      <c r="B95" s="241"/>
      <c r="C95" s="426" t="s">
        <v>402</v>
      </c>
      <c r="D95" s="244" t="s">
        <v>212</v>
      </c>
      <c r="E95" s="256">
        <v>10.5</v>
      </c>
      <c r="F95" s="325"/>
      <c r="G95" s="262">
        <f>E95*F95</f>
        <v>0</v>
      </c>
    </row>
    <row r="96" spans="1:7">
      <c r="A96" s="241"/>
      <c r="B96" s="241"/>
      <c r="C96" s="426"/>
      <c r="D96" s="236"/>
      <c r="E96" s="256"/>
      <c r="F96" s="325"/>
      <c r="G96" s="262"/>
    </row>
    <row r="97" spans="1:7" ht="51">
      <c r="A97" s="241"/>
      <c r="B97" s="241" t="s">
        <v>26</v>
      </c>
      <c r="C97" s="241" t="s">
        <v>399</v>
      </c>
      <c r="D97" s="244" t="s">
        <v>212</v>
      </c>
      <c r="E97" s="256">
        <f>79*2</f>
        <v>158</v>
      </c>
      <c r="F97" s="325"/>
      <c r="G97" s="262">
        <f>E97*F97</f>
        <v>0</v>
      </c>
    </row>
    <row r="98" spans="1:7">
      <c r="A98" s="241"/>
      <c r="B98" s="241"/>
      <c r="C98" s="426" t="s">
        <v>398</v>
      </c>
      <c r="D98" s="236" t="s">
        <v>37</v>
      </c>
      <c r="E98" s="256">
        <v>165</v>
      </c>
      <c r="F98" s="325"/>
      <c r="G98" s="262">
        <f>E98*F98</f>
        <v>0</v>
      </c>
    </row>
    <row r="99" spans="1:7">
      <c r="A99" s="241"/>
      <c r="B99" s="241"/>
      <c r="C99" s="426"/>
      <c r="D99" s="236"/>
      <c r="E99" s="121"/>
      <c r="F99" s="325"/>
      <c r="G99" s="262"/>
    </row>
    <row r="100" spans="1:7" ht="13.5" thickBot="1">
      <c r="B100" s="151"/>
      <c r="C100" s="154" t="s">
        <v>44</v>
      </c>
      <c r="D100" s="139"/>
      <c r="E100" s="368"/>
      <c r="F100" s="339">
        <v>0</v>
      </c>
      <c r="G100" s="264">
        <f>SUM(G75:G99)</f>
        <v>0</v>
      </c>
    </row>
    <row r="101" spans="1:7" ht="13.5" thickTop="1">
      <c r="A101" s="70"/>
      <c r="B101" s="99"/>
      <c r="C101" s="176"/>
      <c r="D101" s="140"/>
      <c r="E101" s="6"/>
      <c r="F101" s="341">
        <v>0</v>
      </c>
      <c r="G101" s="273"/>
    </row>
    <row r="102" spans="1:7">
      <c r="A102" s="241"/>
      <c r="B102" s="245"/>
      <c r="C102" s="228"/>
      <c r="F102" s="342"/>
    </row>
    <row r="103" spans="1:7">
      <c r="A103" s="241"/>
      <c r="B103" s="245"/>
      <c r="C103" s="228"/>
      <c r="F103" s="342"/>
    </row>
    <row r="104" spans="1:7">
      <c r="A104" s="241"/>
      <c r="B104" s="245"/>
      <c r="C104" s="228"/>
      <c r="F104" s="342"/>
    </row>
    <row r="105" spans="1:7">
      <c r="A105" s="241"/>
      <c r="B105" s="245"/>
      <c r="C105" s="228"/>
      <c r="F105" s="342"/>
    </row>
    <row r="106" spans="1:7">
      <c r="A106" s="241"/>
      <c r="B106" s="245"/>
      <c r="C106" s="228"/>
      <c r="F106" s="342"/>
    </row>
    <row r="107" spans="1:7">
      <c r="A107" s="241"/>
      <c r="B107" s="245"/>
      <c r="C107" s="228"/>
      <c r="F107" s="342"/>
    </row>
    <row r="108" spans="1:7">
      <c r="A108" s="241"/>
      <c r="B108" s="245"/>
      <c r="C108" s="228"/>
      <c r="F108" s="342"/>
    </row>
    <row r="109" spans="1:7">
      <c r="A109" s="241"/>
      <c r="B109" s="245"/>
      <c r="C109" s="228"/>
      <c r="F109" s="342"/>
    </row>
    <row r="110" spans="1:7">
      <c r="A110" s="241"/>
      <c r="B110" s="245"/>
      <c r="C110" s="228"/>
      <c r="F110" s="342"/>
    </row>
    <row r="111" spans="1:7">
      <c r="A111" s="241"/>
      <c r="B111" s="245"/>
      <c r="C111" s="228"/>
      <c r="F111" s="342"/>
    </row>
    <row r="112" spans="1:7">
      <c r="A112" s="241"/>
      <c r="B112" s="245"/>
      <c r="C112" s="228"/>
      <c r="F112" s="342"/>
    </row>
    <row r="113" spans="1:6">
      <c r="A113" s="241"/>
      <c r="B113" s="245"/>
      <c r="C113" s="228"/>
      <c r="F113" s="342"/>
    </row>
    <row r="114" spans="1:6">
      <c r="A114" s="241"/>
      <c r="B114" s="245"/>
      <c r="C114" s="228"/>
      <c r="F114" s="342"/>
    </row>
    <row r="115" spans="1:6">
      <c r="A115" s="241"/>
      <c r="B115" s="245"/>
      <c r="C115" s="228"/>
      <c r="F115" s="342"/>
    </row>
    <row r="116" spans="1:6">
      <c r="A116" s="241"/>
      <c r="B116" s="245"/>
      <c r="C116" s="228"/>
      <c r="F116" s="342"/>
    </row>
    <row r="117" spans="1:6">
      <c r="A117" s="241"/>
      <c r="B117" s="245"/>
      <c r="C117" s="228"/>
      <c r="F117" s="342"/>
    </row>
    <row r="118" spans="1:6">
      <c r="A118" s="241"/>
      <c r="B118" s="245"/>
      <c r="C118" s="228"/>
      <c r="F118" s="342"/>
    </row>
    <row r="119" spans="1:6">
      <c r="A119" s="241"/>
      <c r="B119" s="245"/>
      <c r="C119" s="228"/>
      <c r="F119" s="342"/>
    </row>
    <row r="120" spans="1:6">
      <c r="A120" s="241"/>
      <c r="B120" s="245"/>
      <c r="C120" s="228"/>
      <c r="F120" s="342"/>
    </row>
    <row r="121" spans="1:6">
      <c r="A121" s="241"/>
      <c r="B121" s="245"/>
      <c r="C121" s="228"/>
      <c r="F121" s="342"/>
    </row>
    <row r="122" spans="1:6">
      <c r="A122" s="241"/>
      <c r="B122" s="245"/>
      <c r="C122" s="228"/>
      <c r="F122" s="342"/>
    </row>
    <row r="123" spans="1:6">
      <c r="A123" s="241"/>
      <c r="B123" s="245"/>
      <c r="C123" s="228"/>
      <c r="F123" s="342"/>
    </row>
    <row r="124" spans="1:6">
      <c r="A124" s="241"/>
      <c r="B124" s="245"/>
      <c r="C124" s="228"/>
      <c r="F124" s="342"/>
    </row>
    <row r="125" spans="1:6">
      <c r="A125" s="241"/>
      <c r="B125" s="245"/>
      <c r="C125" s="228"/>
      <c r="F125" s="342"/>
    </row>
    <row r="126" spans="1:6">
      <c r="A126" s="241"/>
      <c r="B126" s="245"/>
      <c r="C126" s="228"/>
      <c r="F126" s="342"/>
    </row>
    <row r="127" spans="1:6">
      <c r="A127" s="241"/>
      <c r="B127" s="245"/>
      <c r="C127" s="228"/>
      <c r="F127" s="342"/>
    </row>
    <row r="128" spans="1:6">
      <c r="A128" s="241"/>
      <c r="B128" s="245"/>
      <c r="C128" s="228"/>
      <c r="F128" s="342"/>
    </row>
    <row r="129" spans="1:6">
      <c r="A129" s="241"/>
      <c r="B129" s="245"/>
      <c r="C129" s="228"/>
      <c r="F129" s="342"/>
    </row>
    <row r="130" spans="1:6">
      <c r="A130" s="241"/>
      <c r="B130" s="245"/>
      <c r="C130" s="228"/>
      <c r="F130" s="342"/>
    </row>
    <row r="131" spans="1:6">
      <c r="A131" s="241"/>
      <c r="B131" s="245"/>
      <c r="C131" s="228"/>
      <c r="F131" s="342"/>
    </row>
    <row r="132" spans="1:6">
      <c r="A132" s="241"/>
      <c r="B132" s="245"/>
      <c r="C132" s="228"/>
      <c r="F132" s="342"/>
    </row>
    <row r="133" spans="1:6">
      <c r="A133" s="241"/>
      <c r="B133" s="245"/>
      <c r="C133" s="228"/>
      <c r="F133" s="342"/>
    </row>
    <row r="134" spans="1:6">
      <c r="A134" s="241"/>
      <c r="B134" s="245"/>
      <c r="C134" s="228"/>
      <c r="F134" s="342"/>
    </row>
    <row r="135" spans="1:6">
      <c r="A135" s="241"/>
      <c r="B135" s="245"/>
      <c r="C135" s="228"/>
      <c r="F135" s="342"/>
    </row>
    <row r="136" spans="1:6">
      <c r="A136" s="241"/>
      <c r="B136" s="245"/>
      <c r="C136" s="228"/>
      <c r="F136" s="342"/>
    </row>
    <row r="137" spans="1:6">
      <c r="A137" s="241"/>
      <c r="B137" s="245"/>
      <c r="C137" s="228"/>
      <c r="F137" s="342"/>
    </row>
    <row r="138" spans="1:6">
      <c r="A138" s="241"/>
      <c r="B138" s="245"/>
      <c r="C138" s="228"/>
      <c r="F138" s="342"/>
    </row>
    <row r="139" spans="1:6">
      <c r="A139" s="241"/>
      <c r="B139" s="245"/>
      <c r="C139" s="228"/>
      <c r="F139" s="342"/>
    </row>
    <row r="140" spans="1:6">
      <c r="A140" s="241"/>
      <c r="B140" s="245"/>
      <c r="C140" s="228"/>
      <c r="F140" s="342"/>
    </row>
    <row r="141" spans="1:6">
      <c r="A141" s="241"/>
      <c r="B141" s="245"/>
      <c r="C141" s="228"/>
      <c r="F141" s="342"/>
    </row>
    <row r="142" spans="1:6">
      <c r="A142" s="241"/>
      <c r="B142" s="245"/>
      <c r="C142" s="228"/>
      <c r="F142" s="342"/>
    </row>
    <row r="143" spans="1:6">
      <c r="A143" s="241"/>
      <c r="B143" s="245"/>
      <c r="C143" s="228"/>
      <c r="F143" s="342"/>
    </row>
    <row r="144" spans="1:6">
      <c r="A144" s="241"/>
      <c r="B144" s="245"/>
      <c r="C144" s="228"/>
      <c r="F144" s="342"/>
    </row>
    <row r="145" spans="1:6">
      <c r="A145" s="241"/>
      <c r="B145" s="245"/>
      <c r="C145" s="228"/>
      <c r="F145" s="342"/>
    </row>
    <row r="146" spans="1:6">
      <c r="A146" s="241"/>
      <c r="B146" s="245"/>
      <c r="C146" s="228"/>
      <c r="F146" s="342"/>
    </row>
    <row r="147" spans="1:6">
      <c r="A147" s="241"/>
      <c r="B147" s="245"/>
      <c r="C147" s="228"/>
      <c r="F147" s="342"/>
    </row>
    <row r="148" spans="1:6">
      <c r="A148" s="241"/>
      <c r="B148" s="245"/>
      <c r="C148" s="228"/>
      <c r="F148" s="342"/>
    </row>
    <row r="149" spans="1:6">
      <c r="A149" s="241"/>
      <c r="B149" s="245"/>
      <c r="C149" s="228"/>
      <c r="F149" s="342"/>
    </row>
    <row r="150" spans="1:6">
      <c r="A150" s="241"/>
      <c r="B150" s="245"/>
      <c r="C150" s="228"/>
      <c r="F150" s="342"/>
    </row>
    <row r="151" spans="1:6">
      <c r="A151" s="241"/>
      <c r="B151" s="245"/>
      <c r="C151" s="228"/>
      <c r="F151" s="342"/>
    </row>
    <row r="152" spans="1:6">
      <c r="A152" s="241"/>
      <c r="B152" s="245"/>
      <c r="C152" s="228"/>
      <c r="F152" s="342"/>
    </row>
    <row r="153" spans="1:6">
      <c r="A153" s="241"/>
      <c r="B153" s="245"/>
      <c r="C153" s="228"/>
      <c r="F153" s="342"/>
    </row>
    <row r="154" spans="1:6">
      <c r="A154" s="241"/>
      <c r="B154" s="245"/>
      <c r="C154" s="228"/>
      <c r="F154" s="342"/>
    </row>
    <row r="155" spans="1:6">
      <c r="A155" s="241"/>
      <c r="B155" s="245"/>
      <c r="C155" s="228"/>
      <c r="F155" s="342"/>
    </row>
    <row r="156" spans="1:6">
      <c r="A156" s="241"/>
      <c r="B156" s="245"/>
      <c r="C156" s="228"/>
      <c r="F156" s="342"/>
    </row>
    <row r="157" spans="1:6">
      <c r="A157" s="241"/>
      <c r="B157" s="245"/>
      <c r="C157" s="228"/>
      <c r="F157" s="342"/>
    </row>
    <row r="158" spans="1:6">
      <c r="A158" s="241"/>
      <c r="B158" s="245"/>
      <c r="C158" s="228"/>
      <c r="F158" s="342"/>
    </row>
    <row r="159" spans="1:6">
      <c r="A159" s="241"/>
      <c r="B159" s="245"/>
      <c r="C159" s="228"/>
      <c r="F159" s="342"/>
    </row>
    <row r="160" spans="1:6">
      <c r="A160" s="241"/>
      <c r="B160" s="245"/>
      <c r="C160" s="228"/>
      <c r="F160" s="342"/>
    </row>
    <row r="161" spans="1:6">
      <c r="A161" s="241"/>
      <c r="B161" s="245"/>
      <c r="C161" s="228"/>
      <c r="F161" s="342"/>
    </row>
    <row r="162" spans="1:6">
      <c r="A162" s="241"/>
      <c r="B162" s="245"/>
      <c r="C162" s="228"/>
      <c r="F162" s="342"/>
    </row>
    <row r="163" spans="1:6">
      <c r="A163" s="241"/>
      <c r="B163" s="245"/>
      <c r="C163" s="228"/>
      <c r="F163" s="342"/>
    </row>
    <row r="164" spans="1:6">
      <c r="A164" s="241"/>
      <c r="B164" s="245"/>
      <c r="C164" s="228"/>
      <c r="F164" s="342"/>
    </row>
    <row r="165" spans="1:6">
      <c r="A165" s="241"/>
      <c r="B165" s="245"/>
      <c r="C165" s="228"/>
      <c r="F165" s="342"/>
    </row>
    <row r="166" spans="1:6">
      <c r="A166" s="241"/>
      <c r="B166" s="245"/>
      <c r="C166" s="228"/>
      <c r="F166" s="342"/>
    </row>
    <row r="167" spans="1:6">
      <c r="A167" s="241"/>
      <c r="B167" s="245"/>
      <c r="C167" s="228"/>
      <c r="F167" s="342"/>
    </row>
    <row r="168" spans="1:6">
      <c r="A168" s="241"/>
      <c r="B168" s="245"/>
      <c r="C168" s="228"/>
      <c r="F168" s="342"/>
    </row>
    <row r="169" spans="1:6">
      <c r="A169" s="241"/>
      <c r="B169" s="245"/>
      <c r="C169" s="228"/>
      <c r="F169" s="342"/>
    </row>
    <row r="170" spans="1:6">
      <c r="A170" s="241"/>
      <c r="B170" s="245"/>
      <c r="C170" s="228"/>
      <c r="F170" s="342"/>
    </row>
    <row r="171" spans="1:6">
      <c r="A171" s="241"/>
      <c r="B171" s="245"/>
      <c r="C171" s="228"/>
      <c r="F171" s="342"/>
    </row>
    <row r="172" spans="1:6">
      <c r="A172" s="241"/>
      <c r="B172" s="245"/>
      <c r="C172" s="228"/>
      <c r="F172" s="342"/>
    </row>
    <row r="173" spans="1:6">
      <c r="A173" s="241"/>
      <c r="B173" s="245"/>
      <c r="C173" s="228"/>
      <c r="F173" s="342"/>
    </row>
    <row r="174" spans="1:6">
      <c r="A174" s="241"/>
      <c r="B174" s="245"/>
      <c r="C174" s="228"/>
      <c r="F174" s="342"/>
    </row>
    <row r="175" spans="1:6">
      <c r="A175" s="241"/>
      <c r="B175" s="245"/>
      <c r="C175" s="228"/>
      <c r="F175" s="342"/>
    </row>
    <row r="176" spans="1:6">
      <c r="A176" s="241"/>
      <c r="B176" s="245"/>
      <c r="C176" s="228"/>
      <c r="F176" s="342"/>
    </row>
    <row r="177" spans="1:6">
      <c r="A177" s="241"/>
      <c r="B177" s="245"/>
      <c r="C177" s="228"/>
      <c r="F177" s="342"/>
    </row>
    <row r="178" spans="1:6">
      <c r="A178" s="241"/>
      <c r="B178" s="245"/>
      <c r="C178" s="228"/>
      <c r="F178" s="342"/>
    </row>
    <row r="179" spans="1:6">
      <c r="A179" s="241"/>
      <c r="B179" s="245"/>
      <c r="C179" s="228"/>
      <c r="F179" s="342"/>
    </row>
    <row r="180" spans="1:6">
      <c r="A180" s="241"/>
      <c r="B180" s="245"/>
      <c r="C180" s="228"/>
      <c r="F180" s="342"/>
    </row>
    <row r="181" spans="1:6">
      <c r="A181" s="241"/>
      <c r="B181" s="245"/>
      <c r="C181" s="228"/>
      <c r="F181" s="342"/>
    </row>
    <row r="182" spans="1:6">
      <c r="A182" s="241"/>
      <c r="B182" s="245"/>
      <c r="C182" s="228"/>
      <c r="F182" s="342"/>
    </row>
    <row r="183" spans="1:6">
      <c r="A183" s="241"/>
      <c r="B183" s="245"/>
      <c r="C183" s="228"/>
      <c r="F183" s="342"/>
    </row>
    <row r="184" spans="1:6">
      <c r="A184" s="241"/>
      <c r="B184" s="245"/>
      <c r="C184" s="228"/>
      <c r="F184" s="342"/>
    </row>
    <row r="185" spans="1:6">
      <c r="A185" s="241"/>
      <c r="B185" s="245"/>
      <c r="C185" s="228"/>
      <c r="F185" s="342"/>
    </row>
    <row r="186" spans="1:6">
      <c r="A186" s="241"/>
      <c r="B186" s="245"/>
      <c r="C186" s="228"/>
      <c r="F186" s="342"/>
    </row>
    <row r="187" spans="1:6">
      <c r="A187" s="241"/>
      <c r="B187" s="245"/>
      <c r="C187" s="228"/>
      <c r="F187" s="342"/>
    </row>
    <row r="188" spans="1:6">
      <c r="A188" s="241"/>
      <c r="B188" s="245"/>
      <c r="C188" s="228"/>
      <c r="F188" s="342"/>
    </row>
    <row r="189" spans="1:6">
      <c r="A189" s="241"/>
      <c r="B189" s="245"/>
      <c r="C189" s="228"/>
      <c r="F189" s="342"/>
    </row>
    <row r="190" spans="1:6">
      <c r="A190" s="241"/>
      <c r="B190" s="245"/>
      <c r="C190" s="228"/>
      <c r="F190" s="342"/>
    </row>
    <row r="191" spans="1:6">
      <c r="A191" s="241"/>
      <c r="B191" s="245"/>
      <c r="C191" s="228"/>
      <c r="F191" s="342"/>
    </row>
    <row r="192" spans="1:6">
      <c r="A192" s="241"/>
      <c r="B192" s="245"/>
      <c r="C192" s="228"/>
      <c r="F192" s="342"/>
    </row>
    <row r="193" spans="1:6">
      <c r="A193" s="241"/>
      <c r="B193" s="245"/>
      <c r="C193" s="228"/>
      <c r="F193" s="342"/>
    </row>
    <row r="194" spans="1:6">
      <c r="A194" s="241"/>
      <c r="B194" s="245"/>
      <c r="C194" s="228"/>
      <c r="F194" s="342"/>
    </row>
    <row r="195" spans="1:6">
      <c r="A195" s="241"/>
      <c r="B195" s="245"/>
      <c r="C195" s="228"/>
      <c r="F195" s="342"/>
    </row>
    <row r="196" spans="1:6">
      <c r="A196" s="241"/>
      <c r="B196" s="245"/>
      <c r="C196" s="228"/>
      <c r="F196" s="342"/>
    </row>
    <row r="197" spans="1:6">
      <c r="A197" s="241"/>
      <c r="B197" s="245"/>
      <c r="C197" s="228"/>
      <c r="F197" s="342"/>
    </row>
    <row r="198" spans="1:6">
      <c r="A198" s="241"/>
      <c r="B198" s="245"/>
      <c r="C198" s="228"/>
      <c r="F198" s="342"/>
    </row>
    <row r="199" spans="1:6">
      <c r="A199" s="241"/>
      <c r="B199" s="245"/>
      <c r="C199" s="228"/>
      <c r="F199" s="342"/>
    </row>
    <row r="200" spans="1:6">
      <c r="A200" s="241"/>
      <c r="B200" s="245"/>
      <c r="C200" s="228"/>
      <c r="F200" s="342"/>
    </row>
    <row r="201" spans="1:6">
      <c r="A201" s="241"/>
      <c r="B201" s="245"/>
      <c r="C201" s="228"/>
      <c r="F201" s="342"/>
    </row>
    <row r="202" spans="1:6">
      <c r="A202" s="241"/>
      <c r="B202" s="245"/>
      <c r="C202" s="228"/>
      <c r="F202" s="342"/>
    </row>
    <row r="203" spans="1:6">
      <c r="A203" s="241"/>
      <c r="B203" s="245"/>
      <c r="C203" s="228"/>
      <c r="F203" s="342"/>
    </row>
    <row r="204" spans="1:6">
      <c r="A204" s="241"/>
      <c r="B204" s="245"/>
      <c r="C204" s="228"/>
      <c r="F204" s="342"/>
    </row>
    <row r="205" spans="1:6">
      <c r="A205" s="241"/>
      <c r="B205" s="245"/>
      <c r="C205" s="228"/>
      <c r="F205" s="342"/>
    </row>
    <row r="206" spans="1:6">
      <c r="A206" s="241"/>
      <c r="B206" s="245"/>
      <c r="C206" s="228"/>
      <c r="F206" s="342"/>
    </row>
    <row r="207" spans="1:6">
      <c r="A207" s="241"/>
      <c r="B207" s="245"/>
      <c r="C207" s="228"/>
      <c r="F207" s="342"/>
    </row>
    <row r="208" spans="1:6">
      <c r="A208" s="241"/>
      <c r="B208" s="245"/>
      <c r="C208" s="228"/>
      <c r="F208" s="342"/>
    </row>
    <row r="209" spans="1:6">
      <c r="A209" s="241"/>
      <c r="B209" s="245"/>
      <c r="C209" s="228"/>
      <c r="F209" s="342"/>
    </row>
    <row r="210" spans="1:6">
      <c r="A210" s="241"/>
      <c r="B210" s="245"/>
      <c r="C210" s="228"/>
      <c r="F210" s="342"/>
    </row>
    <row r="211" spans="1:6">
      <c r="A211" s="241"/>
      <c r="B211" s="245"/>
      <c r="C211" s="228"/>
      <c r="F211" s="342"/>
    </row>
    <row r="212" spans="1:6">
      <c r="A212" s="241"/>
      <c r="B212" s="245"/>
      <c r="C212" s="228"/>
      <c r="F212" s="342"/>
    </row>
    <row r="213" spans="1:6">
      <c r="A213" s="241"/>
      <c r="B213" s="245"/>
      <c r="C213" s="228"/>
      <c r="F213" s="342"/>
    </row>
    <row r="214" spans="1:6">
      <c r="A214" s="241"/>
      <c r="B214" s="245"/>
      <c r="C214" s="228"/>
      <c r="F214" s="342"/>
    </row>
    <row r="215" spans="1:6">
      <c r="A215" s="241"/>
      <c r="B215" s="245"/>
      <c r="C215" s="228"/>
      <c r="F215" s="342"/>
    </row>
    <row r="216" spans="1:6">
      <c r="A216" s="241"/>
      <c r="B216" s="245"/>
      <c r="C216" s="228"/>
      <c r="F216" s="342"/>
    </row>
    <row r="217" spans="1:6">
      <c r="A217" s="241"/>
      <c r="B217" s="245"/>
      <c r="C217" s="228"/>
      <c r="F217" s="342"/>
    </row>
    <row r="218" spans="1:6">
      <c r="A218" s="241"/>
      <c r="B218" s="245"/>
      <c r="C218" s="228"/>
      <c r="F218" s="342"/>
    </row>
    <row r="219" spans="1:6">
      <c r="A219" s="241"/>
      <c r="B219" s="245"/>
      <c r="C219" s="228"/>
      <c r="F219" s="342"/>
    </row>
    <row r="220" spans="1:6">
      <c r="A220" s="241"/>
      <c r="B220" s="245"/>
      <c r="C220" s="228"/>
      <c r="F220" s="342"/>
    </row>
    <row r="221" spans="1:6">
      <c r="A221" s="241"/>
      <c r="B221" s="245"/>
      <c r="C221" s="228"/>
      <c r="F221" s="342"/>
    </row>
    <row r="222" spans="1:6">
      <c r="A222" s="241"/>
      <c r="B222" s="245"/>
      <c r="C222" s="228"/>
      <c r="F222" s="342"/>
    </row>
    <row r="223" spans="1:6">
      <c r="A223" s="241"/>
      <c r="B223" s="245"/>
      <c r="C223" s="228"/>
      <c r="F223" s="342"/>
    </row>
    <row r="224" spans="1:6">
      <c r="A224" s="241"/>
      <c r="B224" s="245"/>
      <c r="C224" s="228"/>
      <c r="F224" s="342"/>
    </row>
    <row r="225" spans="1:6">
      <c r="A225" s="241"/>
      <c r="B225" s="245"/>
      <c r="C225" s="228"/>
      <c r="F225" s="342"/>
    </row>
    <row r="226" spans="1:6">
      <c r="A226" s="241"/>
      <c r="B226" s="245"/>
      <c r="C226" s="228"/>
      <c r="F226" s="342"/>
    </row>
    <row r="227" spans="1:6">
      <c r="A227" s="241"/>
      <c r="B227" s="245"/>
      <c r="C227" s="228"/>
      <c r="F227" s="342"/>
    </row>
    <row r="228" spans="1:6">
      <c r="A228" s="241"/>
      <c r="B228" s="245"/>
      <c r="C228" s="228"/>
      <c r="F228" s="342"/>
    </row>
    <row r="229" spans="1:6">
      <c r="A229" s="241"/>
      <c r="B229" s="245"/>
      <c r="C229" s="228"/>
      <c r="F229" s="342"/>
    </row>
    <row r="230" spans="1:6">
      <c r="A230" s="241"/>
      <c r="B230" s="245"/>
      <c r="C230" s="228"/>
      <c r="F230" s="342"/>
    </row>
    <row r="231" spans="1:6">
      <c r="A231" s="241"/>
      <c r="B231" s="245"/>
      <c r="C231" s="228"/>
      <c r="F231" s="342"/>
    </row>
    <row r="232" spans="1:6">
      <c r="A232" s="241"/>
      <c r="B232" s="245"/>
      <c r="C232" s="228"/>
      <c r="F232" s="342"/>
    </row>
    <row r="233" spans="1:6">
      <c r="A233" s="241"/>
      <c r="B233" s="245"/>
      <c r="C233" s="228"/>
      <c r="F233" s="342"/>
    </row>
    <row r="234" spans="1:6">
      <c r="A234" s="241"/>
      <c r="B234" s="245"/>
      <c r="C234" s="228"/>
      <c r="F234" s="342"/>
    </row>
    <row r="235" spans="1:6">
      <c r="A235" s="241"/>
      <c r="B235" s="245"/>
      <c r="C235" s="228"/>
      <c r="F235" s="342"/>
    </row>
    <row r="236" spans="1:6">
      <c r="A236" s="241"/>
      <c r="B236" s="245"/>
      <c r="C236" s="228"/>
      <c r="F236" s="342"/>
    </row>
    <row r="237" spans="1:6">
      <c r="A237" s="241"/>
      <c r="B237" s="245"/>
      <c r="C237" s="228"/>
      <c r="F237" s="342"/>
    </row>
    <row r="238" spans="1:6">
      <c r="A238" s="241"/>
      <c r="B238" s="245"/>
      <c r="C238" s="228"/>
      <c r="F238" s="342"/>
    </row>
    <row r="239" spans="1:6">
      <c r="A239" s="241"/>
      <c r="B239" s="245"/>
      <c r="C239" s="228"/>
      <c r="F239" s="342"/>
    </row>
    <row r="240" spans="1:6">
      <c r="A240" s="241"/>
      <c r="B240" s="245"/>
      <c r="C240" s="228"/>
      <c r="F240" s="342"/>
    </row>
    <row r="241" spans="1:6">
      <c r="A241" s="241"/>
      <c r="B241" s="245"/>
      <c r="C241" s="228"/>
      <c r="F241" s="342"/>
    </row>
    <row r="242" spans="1:6">
      <c r="A242" s="241"/>
      <c r="B242" s="245"/>
      <c r="C242" s="228"/>
      <c r="F242" s="342"/>
    </row>
    <row r="243" spans="1:6">
      <c r="A243" s="241"/>
      <c r="B243" s="245"/>
      <c r="C243" s="228"/>
      <c r="F243" s="342"/>
    </row>
    <row r="244" spans="1:6">
      <c r="A244" s="241"/>
      <c r="B244" s="245"/>
      <c r="C244" s="228"/>
      <c r="F244" s="342"/>
    </row>
    <row r="245" spans="1:6">
      <c r="A245" s="241"/>
      <c r="B245" s="245"/>
      <c r="C245" s="228"/>
      <c r="F245" s="342"/>
    </row>
    <row r="246" spans="1:6">
      <c r="A246" s="241"/>
      <c r="B246" s="245"/>
      <c r="C246" s="228"/>
      <c r="F246" s="342"/>
    </row>
    <row r="247" spans="1:6">
      <c r="A247" s="241"/>
      <c r="B247" s="245"/>
      <c r="C247" s="228"/>
      <c r="F247" s="342"/>
    </row>
    <row r="248" spans="1:6">
      <c r="A248" s="241"/>
      <c r="B248" s="245"/>
      <c r="C248" s="228"/>
      <c r="F248" s="342"/>
    </row>
    <row r="249" spans="1:6">
      <c r="A249" s="241"/>
      <c r="B249" s="245"/>
      <c r="C249" s="228"/>
      <c r="F249" s="342"/>
    </row>
    <row r="250" spans="1:6">
      <c r="A250" s="241"/>
      <c r="B250" s="245"/>
      <c r="C250" s="228"/>
      <c r="F250" s="342"/>
    </row>
    <row r="251" spans="1:6">
      <c r="A251" s="241"/>
      <c r="B251" s="245"/>
      <c r="C251" s="228"/>
      <c r="F251" s="342"/>
    </row>
    <row r="252" spans="1:6">
      <c r="A252" s="241"/>
      <c r="B252" s="245"/>
      <c r="C252" s="228"/>
      <c r="F252" s="342"/>
    </row>
    <row r="253" spans="1:6">
      <c r="A253" s="241"/>
      <c r="B253" s="245"/>
      <c r="C253" s="228"/>
      <c r="F253" s="342"/>
    </row>
    <row r="254" spans="1:6">
      <c r="A254" s="241"/>
      <c r="B254" s="245"/>
      <c r="C254" s="228"/>
      <c r="F254" s="342"/>
    </row>
    <row r="255" spans="1:6">
      <c r="A255" s="241"/>
      <c r="B255" s="245"/>
      <c r="C255" s="228"/>
      <c r="F255" s="342"/>
    </row>
    <row r="256" spans="1:6">
      <c r="A256" s="241"/>
      <c r="B256" s="245"/>
      <c r="C256" s="228"/>
      <c r="F256" s="342"/>
    </row>
    <row r="257" spans="1:6">
      <c r="A257" s="241"/>
      <c r="B257" s="245"/>
      <c r="C257" s="228"/>
      <c r="F257" s="342"/>
    </row>
    <row r="258" spans="1:6">
      <c r="A258" s="241"/>
      <c r="B258" s="245"/>
      <c r="C258" s="228"/>
      <c r="F258" s="342"/>
    </row>
    <row r="259" spans="1:6">
      <c r="A259" s="241"/>
      <c r="B259" s="245"/>
      <c r="C259" s="228"/>
      <c r="F259" s="342"/>
    </row>
    <row r="260" spans="1:6">
      <c r="A260" s="241"/>
      <c r="B260" s="245"/>
      <c r="C260" s="228"/>
      <c r="F260" s="342"/>
    </row>
    <row r="261" spans="1:6">
      <c r="A261" s="241"/>
      <c r="B261" s="245"/>
      <c r="C261" s="228"/>
      <c r="F261" s="342"/>
    </row>
    <row r="262" spans="1:6">
      <c r="A262" s="241"/>
      <c r="B262" s="245"/>
      <c r="C262" s="228"/>
      <c r="F262" s="342"/>
    </row>
    <row r="263" spans="1:6">
      <c r="A263" s="241"/>
      <c r="B263" s="245"/>
      <c r="C263" s="228"/>
      <c r="F263" s="342"/>
    </row>
    <row r="264" spans="1:6">
      <c r="A264" s="241"/>
      <c r="B264" s="245"/>
      <c r="C264" s="228"/>
      <c r="F264" s="342"/>
    </row>
    <row r="265" spans="1:6">
      <c r="A265" s="241"/>
      <c r="B265" s="245"/>
      <c r="C265" s="228"/>
      <c r="F265" s="342"/>
    </row>
    <row r="266" spans="1:6">
      <c r="A266" s="241"/>
      <c r="B266" s="245"/>
      <c r="C266" s="228"/>
      <c r="F266" s="342"/>
    </row>
    <row r="267" spans="1:6">
      <c r="A267" s="241"/>
      <c r="B267" s="245"/>
      <c r="C267" s="228"/>
      <c r="F267" s="342"/>
    </row>
    <row r="268" spans="1:6">
      <c r="A268" s="241"/>
      <c r="B268" s="245"/>
      <c r="C268" s="228"/>
      <c r="F268" s="342"/>
    </row>
    <row r="269" spans="1:6">
      <c r="A269" s="241"/>
      <c r="B269" s="245"/>
      <c r="C269" s="228"/>
      <c r="F269" s="342"/>
    </row>
  </sheetData>
  <sheetProtection algorithmName="SHA-512" hashValue="aFS/8z3sQ6yxHUhx0lFy9QnM/vrqsFBebNhiWVrBM4KFWwkRnb1R0+ypKV3fYgJPiwyEReYJaxJt/DnEBPUk1Q==" saltValue="ivLKd6GyaBuhEGKpI9rc1w==" spinCount="100000" sheet="1" objects="1" scenarios="1"/>
  <pageMargins left="0.70866141732283472" right="0.70866141732283472" top="0.94488188976377963" bottom="0.74803149606299213" header="0.31496062992125984" footer="0.31496062992125984"/>
  <pageSetup paperSize="9" orientation="portrait" r:id="rId1"/>
  <headerFooter>
    <oddHeader>&amp;L&amp;"Arial Narrow,Navadno"&amp;9INVESTITOR: STŠ MB
Mladinska ul. 14
2000 Maribor&amp;C&amp;"Arial Narrow,Navadno"&amp;9&amp;A&amp;R&amp;"Arial Narrow,Navadno"&amp;9PROJEKTANT:
Styria arhitektura d.o.o. 
Cankarjeva ul. 6E,2000 Maribor</oddHeader>
  </headerFooter>
  <rowBreaks count="2" manualBreakCount="2">
    <brk id="12" max="6" man="1"/>
    <brk id="48"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WMA266"/>
  <sheetViews>
    <sheetView showZeros="0" view="pageBreakPreview" zoomScaleNormal="100" zoomScaleSheetLayoutView="100" zoomScalePageLayoutView="85" workbookViewId="0">
      <selection activeCell="F26" sqref="F26:F228"/>
    </sheetView>
  </sheetViews>
  <sheetFormatPr defaultRowHeight="12.75"/>
  <cols>
    <col min="1" max="1" width="4.7109375" style="247" customWidth="1" collapsed="1"/>
    <col min="2" max="2" width="4.7109375" style="499" customWidth="1" collapsed="1"/>
    <col min="3" max="3" width="37.85546875" style="195" customWidth="1" collapsed="1"/>
    <col min="4" max="4" width="5.7109375" style="500" customWidth="1" collapsed="1"/>
    <col min="5" max="5" width="7.42578125" style="243" customWidth="1" collapsed="1"/>
    <col min="6" max="6" width="12.7109375" style="318" customWidth="1" collapsed="1"/>
    <col min="7" max="7" width="13.85546875" style="243" customWidth="1" collapsed="1"/>
    <col min="8" max="17" width="10.5703125" style="303" customWidth="1" collapsed="1"/>
    <col min="18" max="18" width="9.140625" style="303" collapsed="1"/>
    <col min="19" max="19" width="9.140625" style="302" collapsed="1"/>
    <col min="20" max="20" width="16.42578125" style="306" customWidth="1" collapsed="1"/>
    <col min="21" max="21" width="9.140625" style="307" collapsed="1"/>
    <col min="22" max="260" width="9.140625" style="248" collapsed="1"/>
    <col min="261" max="262" width="5.7109375" style="248" customWidth="1" collapsed="1"/>
    <col min="263" max="263" width="47" style="248" customWidth="1" collapsed="1"/>
    <col min="264" max="264" width="6.7109375" style="248" customWidth="1" collapsed="1"/>
    <col min="265" max="265" width="9.7109375" style="248" customWidth="1" collapsed="1"/>
    <col min="266" max="266" width="12.7109375" style="248" customWidth="1" collapsed="1"/>
    <col min="267" max="267" width="14.140625" style="248" customWidth="1" collapsed="1"/>
    <col min="268" max="516" width="9.140625" style="248" collapsed="1"/>
    <col min="517" max="518" width="5.7109375" style="248" customWidth="1" collapsed="1"/>
    <col min="519" max="519" width="47" style="248" customWidth="1" collapsed="1"/>
    <col min="520" max="520" width="6.7109375" style="248" customWidth="1" collapsed="1"/>
    <col min="521" max="521" width="9.7109375" style="248" customWidth="1" collapsed="1"/>
    <col min="522" max="522" width="12.7109375" style="248" customWidth="1" collapsed="1"/>
    <col min="523" max="523" width="14.140625" style="248" customWidth="1" collapsed="1"/>
    <col min="524" max="772" width="9.140625" style="248" collapsed="1"/>
    <col min="773" max="774" width="5.7109375" style="248" customWidth="1" collapsed="1"/>
    <col min="775" max="775" width="47" style="248" customWidth="1" collapsed="1"/>
    <col min="776" max="776" width="6.7109375" style="248" customWidth="1" collapsed="1"/>
    <col min="777" max="777" width="9.7109375" style="248" customWidth="1" collapsed="1"/>
    <col min="778" max="778" width="12.7109375" style="248" customWidth="1" collapsed="1"/>
    <col min="779" max="779" width="14.140625" style="248" customWidth="1" collapsed="1"/>
    <col min="780" max="1028" width="9.140625" style="248" collapsed="1"/>
    <col min="1029" max="1030" width="5.7109375" style="248" customWidth="1" collapsed="1"/>
    <col min="1031" max="1031" width="47" style="248" customWidth="1" collapsed="1"/>
    <col min="1032" max="1032" width="6.7109375" style="248" customWidth="1" collapsed="1"/>
    <col min="1033" max="1033" width="9.7109375" style="248" customWidth="1" collapsed="1"/>
    <col min="1034" max="1034" width="12.7109375" style="248" customWidth="1" collapsed="1"/>
    <col min="1035" max="1035" width="14.140625" style="248" customWidth="1" collapsed="1"/>
    <col min="1036" max="1284" width="9.140625" style="248" collapsed="1"/>
    <col min="1285" max="1286" width="5.7109375" style="248" customWidth="1" collapsed="1"/>
    <col min="1287" max="1287" width="47" style="248" customWidth="1" collapsed="1"/>
    <col min="1288" max="1288" width="6.7109375" style="248" customWidth="1" collapsed="1"/>
    <col min="1289" max="1289" width="9.7109375" style="248" customWidth="1" collapsed="1"/>
    <col min="1290" max="1290" width="12.7109375" style="248" customWidth="1" collapsed="1"/>
    <col min="1291" max="1291" width="14.140625" style="248" customWidth="1" collapsed="1"/>
    <col min="1292" max="1540" width="9.140625" style="248" collapsed="1"/>
    <col min="1541" max="1542" width="5.7109375" style="248" customWidth="1" collapsed="1"/>
    <col min="1543" max="1543" width="47" style="248" customWidth="1" collapsed="1"/>
    <col min="1544" max="1544" width="6.7109375" style="248" customWidth="1" collapsed="1"/>
    <col min="1545" max="1545" width="9.7109375" style="248" customWidth="1" collapsed="1"/>
    <col min="1546" max="1546" width="12.7109375" style="248" customWidth="1" collapsed="1"/>
    <col min="1547" max="1547" width="14.140625" style="248" customWidth="1" collapsed="1"/>
    <col min="1548" max="1796" width="9.140625" style="248" collapsed="1"/>
    <col min="1797" max="1798" width="5.7109375" style="248" customWidth="1" collapsed="1"/>
    <col min="1799" max="1799" width="47" style="248" customWidth="1" collapsed="1"/>
    <col min="1800" max="1800" width="6.7109375" style="248" customWidth="1" collapsed="1"/>
    <col min="1801" max="1801" width="9.7109375" style="248" customWidth="1" collapsed="1"/>
    <col min="1802" max="1802" width="12.7109375" style="248" customWidth="1" collapsed="1"/>
    <col min="1803" max="1803" width="14.140625" style="248" customWidth="1" collapsed="1"/>
    <col min="1804" max="2052" width="9.140625" style="248" collapsed="1"/>
    <col min="2053" max="2054" width="5.7109375" style="248" customWidth="1" collapsed="1"/>
    <col min="2055" max="2055" width="47" style="248" customWidth="1" collapsed="1"/>
    <col min="2056" max="2056" width="6.7109375" style="248" customWidth="1" collapsed="1"/>
    <col min="2057" max="2057" width="9.7109375" style="248" customWidth="1" collapsed="1"/>
    <col min="2058" max="2058" width="12.7109375" style="248" customWidth="1" collapsed="1"/>
    <col min="2059" max="2059" width="14.140625" style="248" customWidth="1" collapsed="1"/>
    <col min="2060" max="2308" width="9.140625" style="248" collapsed="1"/>
    <col min="2309" max="2310" width="5.7109375" style="248" customWidth="1" collapsed="1"/>
    <col min="2311" max="2311" width="47" style="248" customWidth="1" collapsed="1"/>
    <col min="2312" max="2312" width="6.7109375" style="248" customWidth="1" collapsed="1"/>
    <col min="2313" max="2313" width="9.7109375" style="248" customWidth="1" collapsed="1"/>
    <col min="2314" max="2314" width="12.7109375" style="248" customWidth="1" collapsed="1"/>
    <col min="2315" max="2315" width="14.140625" style="248" customWidth="1" collapsed="1"/>
    <col min="2316" max="2564" width="9.140625" style="248" collapsed="1"/>
    <col min="2565" max="2566" width="5.7109375" style="248" customWidth="1" collapsed="1"/>
    <col min="2567" max="2567" width="47" style="248" customWidth="1" collapsed="1"/>
    <col min="2568" max="2568" width="6.7109375" style="248" customWidth="1" collapsed="1"/>
    <col min="2569" max="2569" width="9.7109375" style="248" customWidth="1" collapsed="1"/>
    <col min="2570" max="2570" width="12.7109375" style="248" customWidth="1" collapsed="1"/>
    <col min="2571" max="2571" width="14.140625" style="248" customWidth="1" collapsed="1"/>
    <col min="2572" max="2820" width="9.140625" style="248" collapsed="1"/>
    <col min="2821" max="2822" width="5.7109375" style="248" customWidth="1" collapsed="1"/>
    <col min="2823" max="2823" width="47" style="248" customWidth="1" collapsed="1"/>
    <col min="2824" max="2824" width="6.7109375" style="248" customWidth="1" collapsed="1"/>
    <col min="2825" max="2825" width="9.7109375" style="248" customWidth="1" collapsed="1"/>
    <col min="2826" max="2826" width="12.7109375" style="248" customWidth="1" collapsed="1"/>
    <col min="2827" max="2827" width="14.140625" style="248" customWidth="1" collapsed="1"/>
    <col min="2828" max="3076" width="9.140625" style="248" collapsed="1"/>
    <col min="3077" max="3078" width="5.7109375" style="248" customWidth="1" collapsed="1"/>
    <col min="3079" max="3079" width="47" style="248" customWidth="1" collapsed="1"/>
    <col min="3080" max="3080" width="6.7109375" style="248" customWidth="1" collapsed="1"/>
    <col min="3081" max="3081" width="9.7109375" style="248" customWidth="1" collapsed="1"/>
    <col min="3082" max="3082" width="12.7109375" style="248" customWidth="1" collapsed="1"/>
    <col min="3083" max="3083" width="14.140625" style="248" customWidth="1" collapsed="1"/>
    <col min="3084" max="3332" width="9.140625" style="248" collapsed="1"/>
    <col min="3333" max="3334" width="5.7109375" style="248" customWidth="1" collapsed="1"/>
    <col min="3335" max="3335" width="47" style="248" customWidth="1" collapsed="1"/>
    <col min="3336" max="3336" width="6.7109375" style="248" customWidth="1" collapsed="1"/>
    <col min="3337" max="3337" width="9.7109375" style="248" customWidth="1" collapsed="1"/>
    <col min="3338" max="3338" width="12.7109375" style="248" customWidth="1" collapsed="1"/>
    <col min="3339" max="3339" width="14.140625" style="248" customWidth="1" collapsed="1"/>
    <col min="3340" max="3588" width="9.140625" style="248" collapsed="1"/>
    <col min="3589" max="3590" width="5.7109375" style="248" customWidth="1" collapsed="1"/>
    <col min="3591" max="3591" width="47" style="248" customWidth="1" collapsed="1"/>
    <col min="3592" max="3592" width="6.7109375" style="248" customWidth="1" collapsed="1"/>
    <col min="3593" max="3593" width="9.7109375" style="248" customWidth="1" collapsed="1"/>
    <col min="3594" max="3594" width="12.7109375" style="248" customWidth="1" collapsed="1"/>
    <col min="3595" max="3595" width="14.140625" style="248" customWidth="1" collapsed="1"/>
    <col min="3596" max="3844" width="9.140625" style="248" collapsed="1"/>
    <col min="3845" max="3846" width="5.7109375" style="248" customWidth="1" collapsed="1"/>
    <col min="3847" max="3847" width="47" style="248" customWidth="1" collapsed="1"/>
    <col min="3848" max="3848" width="6.7109375" style="248" customWidth="1" collapsed="1"/>
    <col min="3849" max="3849" width="9.7109375" style="248" customWidth="1" collapsed="1"/>
    <col min="3850" max="3850" width="12.7109375" style="248" customWidth="1" collapsed="1"/>
    <col min="3851" max="3851" width="14.140625" style="248" customWidth="1" collapsed="1"/>
    <col min="3852" max="4100" width="9.140625" style="248" collapsed="1"/>
    <col min="4101" max="4102" width="5.7109375" style="248" customWidth="1" collapsed="1"/>
    <col min="4103" max="4103" width="47" style="248" customWidth="1" collapsed="1"/>
    <col min="4104" max="4104" width="6.7109375" style="248" customWidth="1" collapsed="1"/>
    <col min="4105" max="4105" width="9.7109375" style="248" customWidth="1" collapsed="1"/>
    <col min="4106" max="4106" width="12.7109375" style="248" customWidth="1" collapsed="1"/>
    <col min="4107" max="4107" width="14.140625" style="248" customWidth="1" collapsed="1"/>
    <col min="4108" max="4356" width="9.140625" style="248" collapsed="1"/>
    <col min="4357" max="4358" width="5.7109375" style="248" customWidth="1" collapsed="1"/>
    <col min="4359" max="4359" width="47" style="248" customWidth="1" collapsed="1"/>
    <col min="4360" max="4360" width="6.7109375" style="248" customWidth="1" collapsed="1"/>
    <col min="4361" max="4361" width="9.7109375" style="248" customWidth="1" collapsed="1"/>
    <col min="4362" max="4362" width="12.7109375" style="248" customWidth="1" collapsed="1"/>
    <col min="4363" max="4363" width="14.140625" style="248" customWidth="1" collapsed="1"/>
    <col min="4364" max="4612" width="9.140625" style="248" collapsed="1"/>
    <col min="4613" max="4614" width="5.7109375" style="248" customWidth="1" collapsed="1"/>
    <col min="4615" max="4615" width="47" style="248" customWidth="1" collapsed="1"/>
    <col min="4616" max="4616" width="6.7109375" style="248" customWidth="1" collapsed="1"/>
    <col min="4617" max="4617" width="9.7109375" style="248" customWidth="1" collapsed="1"/>
    <col min="4618" max="4618" width="12.7109375" style="248" customWidth="1" collapsed="1"/>
    <col min="4619" max="4619" width="14.140625" style="248" customWidth="1" collapsed="1"/>
    <col min="4620" max="4868" width="9.140625" style="248" collapsed="1"/>
    <col min="4869" max="4870" width="5.7109375" style="248" customWidth="1" collapsed="1"/>
    <col min="4871" max="4871" width="47" style="248" customWidth="1" collapsed="1"/>
    <col min="4872" max="4872" width="6.7109375" style="248" customWidth="1" collapsed="1"/>
    <col min="4873" max="4873" width="9.7109375" style="248" customWidth="1" collapsed="1"/>
    <col min="4874" max="4874" width="12.7109375" style="248" customWidth="1" collapsed="1"/>
    <col min="4875" max="4875" width="14.140625" style="248" customWidth="1" collapsed="1"/>
    <col min="4876" max="5124" width="9.140625" style="248" collapsed="1"/>
    <col min="5125" max="5126" width="5.7109375" style="248" customWidth="1" collapsed="1"/>
    <col min="5127" max="5127" width="47" style="248" customWidth="1" collapsed="1"/>
    <col min="5128" max="5128" width="6.7109375" style="248" customWidth="1" collapsed="1"/>
    <col min="5129" max="5129" width="9.7109375" style="248" customWidth="1" collapsed="1"/>
    <col min="5130" max="5130" width="12.7109375" style="248" customWidth="1" collapsed="1"/>
    <col min="5131" max="5131" width="14.140625" style="248" customWidth="1" collapsed="1"/>
    <col min="5132" max="5380" width="9.140625" style="248" collapsed="1"/>
    <col min="5381" max="5382" width="5.7109375" style="248" customWidth="1" collapsed="1"/>
    <col min="5383" max="5383" width="47" style="248" customWidth="1" collapsed="1"/>
    <col min="5384" max="5384" width="6.7109375" style="248" customWidth="1" collapsed="1"/>
    <col min="5385" max="5385" width="9.7109375" style="248" customWidth="1" collapsed="1"/>
    <col min="5386" max="5386" width="12.7109375" style="248" customWidth="1" collapsed="1"/>
    <col min="5387" max="5387" width="14.140625" style="248" customWidth="1" collapsed="1"/>
    <col min="5388" max="5636" width="9.140625" style="248" collapsed="1"/>
    <col min="5637" max="5638" width="5.7109375" style="248" customWidth="1" collapsed="1"/>
    <col min="5639" max="5639" width="47" style="248" customWidth="1" collapsed="1"/>
    <col min="5640" max="5640" width="6.7109375" style="248" customWidth="1" collapsed="1"/>
    <col min="5641" max="5641" width="9.7109375" style="248" customWidth="1" collapsed="1"/>
    <col min="5642" max="5642" width="12.7109375" style="248" customWidth="1" collapsed="1"/>
    <col min="5643" max="5643" width="14.140625" style="248" customWidth="1" collapsed="1"/>
    <col min="5644" max="5892" width="9.140625" style="248" collapsed="1"/>
    <col min="5893" max="5894" width="5.7109375" style="248" customWidth="1" collapsed="1"/>
    <col min="5895" max="5895" width="47" style="248" customWidth="1" collapsed="1"/>
    <col min="5896" max="5896" width="6.7109375" style="248" customWidth="1" collapsed="1"/>
    <col min="5897" max="5897" width="9.7109375" style="248" customWidth="1" collapsed="1"/>
    <col min="5898" max="5898" width="12.7109375" style="248" customWidth="1" collapsed="1"/>
    <col min="5899" max="5899" width="14.140625" style="248" customWidth="1" collapsed="1"/>
    <col min="5900" max="6148" width="9.140625" style="248" collapsed="1"/>
    <col min="6149" max="6150" width="5.7109375" style="248" customWidth="1" collapsed="1"/>
    <col min="6151" max="6151" width="47" style="248" customWidth="1" collapsed="1"/>
    <col min="6152" max="6152" width="6.7109375" style="248" customWidth="1" collapsed="1"/>
    <col min="6153" max="6153" width="9.7109375" style="248" customWidth="1" collapsed="1"/>
    <col min="6154" max="6154" width="12.7109375" style="248" customWidth="1" collapsed="1"/>
    <col min="6155" max="6155" width="14.140625" style="248" customWidth="1" collapsed="1"/>
    <col min="6156" max="6404" width="9.140625" style="248" collapsed="1"/>
    <col min="6405" max="6406" width="5.7109375" style="248" customWidth="1" collapsed="1"/>
    <col min="6407" max="6407" width="47" style="248" customWidth="1" collapsed="1"/>
    <col min="6408" max="6408" width="6.7109375" style="248" customWidth="1" collapsed="1"/>
    <col min="6409" max="6409" width="9.7109375" style="248" customWidth="1" collapsed="1"/>
    <col min="6410" max="6410" width="12.7109375" style="248" customWidth="1" collapsed="1"/>
    <col min="6411" max="6411" width="14.140625" style="248" customWidth="1" collapsed="1"/>
    <col min="6412" max="6660" width="9.140625" style="248" collapsed="1"/>
    <col min="6661" max="6662" width="5.7109375" style="248" customWidth="1" collapsed="1"/>
    <col min="6663" max="6663" width="47" style="248" customWidth="1" collapsed="1"/>
    <col min="6664" max="6664" width="6.7109375" style="248" customWidth="1" collapsed="1"/>
    <col min="6665" max="6665" width="9.7109375" style="248" customWidth="1" collapsed="1"/>
    <col min="6666" max="6666" width="12.7109375" style="248" customWidth="1" collapsed="1"/>
    <col min="6667" max="6667" width="14.140625" style="248" customWidth="1" collapsed="1"/>
    <col min="6668" max="6916" width="9.140625" style="248" collapsed="1"/>
    <col min="6917" max="6918" width="5.7109375" style="248" customWidth="1" collapsed="1"/>
    <col min="6919" max="6919" width="47" style="248" customWidth="1" collapsed="1"/>
    <col min="6920" max="6920" width="6.7109375" style="248" customWidth="1" collapsed="1"/>
    <col min="6921" max="6921" width="9.7109375" style="248" customWidth="1" collapsed="1"/>
    <col min="6922" max="6922" width="12.7109375" style="248" customWidth="1" collapsed="1"/>
    <col min="6923" max="6923" width="14.140625" style="248" customWidth="1" collapsed="1"/>
    <col min="6924" max="7172" width="9.140625" style="248" collapsed="1"/>
    <col min="7173" max="7174" width="5.7109375" style="248" customWidth="1" collapsed="1"/>
    <col min="7175" max="7175" width="47" style="248" customWidth="1" collapsed="1"/>
    <col min="7176" max="7176" width="6.7109375" style="248" customWidth="1" collapsed="1"/>
    <col min="7177" max="7177" width="9.7109375" style="248" customWidth="1" collapsed="1"/>
    <col min="7178" max="7178" width="12.7109375" style="248" customWidth="1" collapsed="1"/>
    <col min="7179" max="7179" width="14.140625" style="248" customWidth="1" collapsed="1"/>
    <col min="7180" max="7428" width="9.140625" style="248" collapsed="1"/>
    <col min="7429" max="7430" width="5.7109375" style="248" customWidth="1" collapsed="1"/>
    <col min="7431" max="7431" width="47" style="248" customWidth="1" collapsed="1"/>
    <col min="7432" max="7432" width="6.7109375" style="248" customWidth="1" collapsed="1"/>
    <col min="7433" max="7433" width="9.7109375" style="248" customWidth="1" collapsed="1"/>
    <col min="7434" max="7434" width="12.7109375" style="248" customWidth="1" collapsed="1"/>
    <col min="7435" max="7435" width="14.140625" style="248" customWidth="1" collapsed="1"/>
    <col min="7436" max="7684" width="9.140625" style="248" collapsed="1"/>
    <col min="7685" max="7686" width="5.7109375" style="248" customWidth="1" collapsed="1"/>
    <col min="7687" max="7687" width="47" style="248" customWidth="1" collapsed="1"/>
    <col min="7688" max="7688" width="6.7109375" style="248" customWidth="1" collapsed="1"/>
    <col min="7689" max="7689" width="9.7109375" style="248" customWidth="1" collapsed="1"/>
    <col min="7690" max="7690" width="12.7109375" style="248" customWidth="1" collapsed="1"/>
    <col min="7691" max="7691" width="14.140625" style="248" customWidth="1" collapsed="1"/>
    <col min="7692" max="7940" width="9.140625" style="248" collapsed="1"/>
    <col min="7941" max="7942" width="5.7109375" style="248" customWidth="1" collapsed="1"/>
    <col min="7943" max="7943" width="47" style="248" customWidth="1" collapsed="1"/>
    <col min="7944" max="7944" width="6.7109375" style="248" customWidth="1" collapsed="1"/>
    <col min="7945" max="7945" width="9.7109375" style="248" customWidth="1" collapsed="1"/>
    <col min="7946" max="7946" width="12.7109375" style="248" customWidth="1" collapsed="1"/>
    <col min="7947" max="7947" width="14.140625" style="248" customWidth="1" collapsed="1"/>
    <col min="7948" max="8196" width="9.140625" style="248" collapsed="1"/>
    <col min="8197" max="8198" width="5.7109375" style="248" customWidth="1" collapsed="1"/>
    <col min="8199" max="8199" width="47" style="248" customWidth="1" collapsed="1"/>
    <col min="8200" max="8200" width="6.7109375" style="248" customWidth="1" collapsed="1"/>
    <col min="8201" max="8201" width="9.7109375" style="248" customWidth="1" collapsed="1"/>
    <col min="8202" max="8202" width="12.7109375" style="248" customWidth="1" collapsed="1"/>
    <col min="8203" max="8203" width="14.140625" style="248" customWidth="1" collapsed="1"/>
    <col min="8204" max="8452" width="9.140625" style="248" collapsed="1"/>
    <col min="8453" max="8454" width="5.7109375" style="248" customWidth="1" collapsed="1"/>
    <col min="8455" max="8455" width="47" style="248" customWidth="1" collapsed="1"/>
    <col min="8456" max="8456" width="6.7109375" style="248" customWidth="1" collapsed="1"/>
    <col min="8457" max="8457" width="9.7109375" style="248" customWidth="1" collapsed="1"/>
    <col min="8458" max="8458" width="12.7109375" style="248" customWidth="1" collapsed="1"/>
    <col min="8459" max="8459" width="14.140625" style="248" customWidth="1" collapsed="1"/>
    <col min="8460" max="8708" width="9.140625" style="248" collapsed="1"/>
    <col min="8709" max="8710" width="5.7109375" style="248" customWidth="1" collapsed="1"/>
    <col min="8711" max="8711" width="47" style="248" customWidth="1" collapsed="1"/>
    <col min="8712" max="8712" width="6.7109375" style="248" customWidth="1" collapsed="1"/>
    <col min="8713" max="8713" width="9.7109375" style="248" customWidth="1" collapsed="1"/>
    <col min="8714" max="8714" width="12.7109375" style="248" customWidth="1" collapsed="1"/>
    <col min="8715" max="8715" width="14.140625" style="248" customWidth="1" collapsed="1"/>
    <col min="8716" max="8964" width="9.140625" style="248" collapsed="1"/>
    <col min="8965" max="8966" width="5.7109375" style="248" customWidth="1" collapsed="1"/>
    <col min="8967" max="8967" width="47" style="248" customWidth="1" collapsed="1"/>
    <col min="8968" max="8968" width="6.7109375" style="248" customWidth="1" collapsed="1"/>
    <col min="8969" max="8969" width="9.7109375" style="248" customWidth="1" collapsed="1"/>
    <col min="8970" max="8970" width="12.7109375" style="248" customWidth="1" collapsed="1"/>
    <col min="8971" max="8971" width="14.140625" style="248" customWidth="1" collapsed="1"/>
    <col min="8972" max="9220" width="9.140625" style="248" collapsed="1"/>
    <col min="9221" max="9222" width="5.7109375" style="248" customWidth="1" collapsed="1"/>
    <col min="9223" max="9223" width="47" style="248" customWidth="1" collapsed="1"/>
    <col min="9224" max="9224" width="6.7109375" style="248" customWidth="1" collapsed="1"/>
    <col min="9225" max="9225" width="9.7109375" style="248" customWidth="1" collapsed="1"/>
    <col min="9226" max="9226" width="12.7109375" style="248" customWidth="1" collapsed="1"/>
    <col min="9227" max="9227" width="14.140625" style="248" customWidth="1" collapsed="1"/>
    <col min="9228" max="9476" width="9.140625" style="248" collapsed="1"/>
    <col min="9477" max="9478" width="5.7109375" style="248" customWidth="1" collapsed="1"/>
    <col min="9479" max="9479" width="47" style="248" customWidth="1" collapsed="1"/>
    <col min="9480" max="9480" width="6.7109375" style="248" customWidth="1" collapsed="1"/>
    <col min="9481" max="9481" width="9.7109375" style="248" customWidth="1" collapsed="1"/>
    <col min="9482" max="9482" width="12.7109375" style="248" customWidth="1" collapsed="1"/>
    <col min="9483" max="9483" width="14.140625" style="248" customWidth="1" collapsed="1"/>
    <col min="9484" max="9732" width="9.140625" style="248" collapsed="1"/>
    <col min="9733" max="9734" width="5.7109375" style="248" customWidth="1" collapsed="1"/>
    <col min="9735" max="9735" width="47" style="248" customWidth="1" collapsed="1"/>
    <col min="9736" max="9736" width="6.7109375" style="248" customWidth="1" collapsed="1"/>
    <col min="9737" max="9737" width="9.7109375" style="248" customWidth="1" collapsed="1"/>
    <col min="9738" max="9738" width="12.7109375" style="248" customWidth="1" collapsed="1"/>
    <col min="9739" max="9739" width="14.140625" style="248" customWidth="1" collapsed="1"/>
    <col min="9740" max="9988" width="9.140625" style="248" collapsed="1"/>
    <col min="9989" max="9990" width="5.7109375" style="248" customWidth="1" collapsed="1"/>
    <col min="9991" max="9991" width="47" style="248" customWidth="1" collapsed="1"/>
    <col min="9992" max="9992" width="6.7109375" style="248" customWidth="1" collapsed="1"/>
    <col min="9993" max="9993" width="9.7109375" style="248" customWidth="1" collapsed="1"/>
    <col min="9994" max="9994" width="12.7109375" style="248" customWidth="1" collapsed="1"/>
    <col min="9995" max="9995" width="14.140625" style="248" customWidth="1" collapsed="1"/>
    <col min="9996" max="10244" width="9.140625" style="248" collapsed="1"/>
    <col min="10245" max="10246" width="5.7109375" style="248" customWidth="1" collapsed="1"/>
    <col min="10247" max="10247" width="47" style="248" customWidth="1" collapsed="1"/>
    <col min="10248" max="10248" width="6.7109375" style="248" customWidth="1" collapsed="1"/>
    <col min="10249" max="10249" width="9.7109375" style="248" customWidth="1" collapsed="1"/>
    <col min="10250" max="10250" width="12.7109375" style="248" customWidth="1" collapsed="1"/>
    <col min="10251" max="10251" width="14.140625" style="248" customWidth="1" collapsed="1"/>
    <col min="10252" max="10500" width="9.140625" style="248" collapsed="1"/>
    <col min="10501" max="10502" width="5.7109375" style="248" customWidth="1" collapsed="1"/>
    <col min="10503" max="10503" width="47" style="248" customWidth="1" collapsed="1"/>
    <col min="10504" max="10504" width="6.7109375" style="248" customWidth="1" collapsed="1"/>
    <col min="10505" max="10505" width="9.7109375" style="248" customWidth="1" collapsed="1"/>
    <col min="10506" max="10506" width="12.7109375" style="248" customWidth="1" collapsed="1"/>
    <col min="10507" max="10507" width="14.140625" style="248" customWidth="1" collapsed="1"/>
    <col min="10508" max="10756" width="9.140625" style="248" collapsed="1"/>
    <col min="10757" max="10758" width="5.7109375" style="248" customWidth="1" collapsed="1"/>
    <col min="10759" max="10759" width="47" style="248" customWidth="1" collapsed="1"/>
    <col min="10760" max="10760" width="6.7109375" style="248" customWidth="1" collapsed="1"/>
    <col min="10761" max="10761" width="9.7109375" style="248" customWidth="1" collapsed="1"/>
    <col min="10762" max="10762" width="12.7109375" style="248" customWidth="1" collapsed="1"/>
    <col min="10763" max="10763" width="14.140625" style="248" customWidth="1" collapsed="1"/>
    <col min="10764" max="11012" width="9.140625" style="248" collapsed="1"/>
    <col min="11013" max="11014" width="5.7109375" style="248" customWidth="1" collapsed="1"/>
    <col min="11015" max="11015" width="47" style="248" customWidth="1" collapsed="1"/>
    <col min="11016" max="11016" width="6.7109375" style="248" customWidth="1" collapsed="1"/>
    <col min="11017" max="11017" width="9.7109375" style="248" customWidth="1" collapsed="1"/>
    <col min="11018" max="11018" width="12.7109375" style="248" customWidth="1" collapsed="1"/>
    <col min="11019" max="11019" width="14.140625" style="248" customWidth="1" collapsed="1"/>
    <col min="11020" max="11268" width="9.140625" style="248" collapsed="1"/>
    <col min="11269" max="11270" width="5.7109375" style="248" customWidth="1" collapsed="1"/>
    <col min="11271" max="11271" width="47" style="248" customWidth="1" collapsed="1"/>
    <col min="11272" max="11272" width="6.7109375" style="248" customWidth="1" collapsed="1"/>
    <col min="11273" max="11273" width="9.7109375" style="248" customWidth="1" collapsed="1"/>
    <col min="11274" max="11274" width="12.7109375" style="248" customWidth="1" collapsed="1"/>
    <col min="11275" max="11275" width="14.140625" style="248" customWidth="1" collapsed="1"/>
    <col min="11276" max="11524" width="9.140625" style="248" collapsed="1"/>
    <col min="11525" max="11526" width="5.7109375" style="248" customWidth="1" collapsed="1"/>
    <col min="11527" max="11527" width="47" style="248" customWidth="1" collapsed="1"/>
    <col min="11528" max="11528" width="6.7109375" style="248" customWidth="1" collapsed="1"/>
    <col min="11529" max="11529" width="9.7109375" style="248" customWidth="1" collapsed="1"/>
    <col min="11530" max="11530" width="12.7109375" style="248" customWidth="1" collapsed="1"/>
    <col min="11531" max="11531" width="14.140625" style="248" customWidth="1" collapsed="1"/>
    <col min="11532" max="11780" width="9.140625" style="248" collapsed="1"/>
    <col min="11781" max="11782" width="5.7109375" style="248" customWidth="1" collapsed="1"/>
    <col min="11783" max="11783" width="47" style="248" customWidth="1" collapsed="1"/>
    <col min="11784" max="11784" width="6.7109375" style="248" customWidth="1" collapsed="1"/>
    <col min="11785" max="11785" width="9.7109375" style="248" customWidth="1" collapsed="1"/>
    <col min="11786" max="11786" width="12.7109375" style="248" customWidth="1" collapsed="1"/>
    <col min="11787" max="11787" width="14.140625" style="248" customWidth="1" collapsed="1"/>
    <col min="11788" max="12036" width="9.140625" style="248" collapsed="1"/>
    <col min="12037" max="12038" width="5.7109375" style="248" customWidth="1" collapsed="1"/>
    <col min="12039" max="12039" width="47" style="248" customWidth="1" collapsed="1"/>
    <col min="12040" max="12040" width="6.7109375" style="248" customWidth="1" collapsed="1"/>
    <col min="12041" max="12041" width="9.7109375" style="248" customWidth="1" collapsed="1"/>
    <col min="12042" max="12042" width="12.7109375" style="248" customWidth="1" collapsed="1"/>
    <col min="12043" max="12043" width="14.140625" style="248" customWidth="1" collapsed="1"/>
    <col min="12044" max="12292" width="9.140625" style="248" collapsed="1"/>
    <col min="12293" max="12294" width="5.7109375" style="248" customWidth="1" collapsed="1"/>
    <col min="12295" max="12295" width="47" style="248" customWidth="1" collapsed="1"/>
    <col min="12296" max="12296" width="6.7109375" style="248" customWidth="1" collapsed="1"/>
    <col min="12297" max="12297" width="9.7109375" style="248" customWidth="1" collapsed="1"/>
    <col min="12298" max="12298" width="12.7109375" style="248" customWidth="1" collapsed="1"/>
    <col min="12299" max="12299" width="14.140625" style="248" customWidth="1" collapsed="1"/>
    <col min="12300" max="12548" width="9.140625" style="248" collapsed="1"/>
    <col min="12549" max="12550" width="5.7109375" style="248" customWidth="1" collapsed="1"/>
    <col min="12551" max="12551" width="47" style="248" customWidth="1" collapsed="1"/>
    <col min="12552" max="12552" width="6.7109375" style="248" customWidth="1" collapsed="1"/>
    <col min="12553" max="12553" width="9.7109375" style="248" customWidth="1" collapsed="1"/>
    <col min="12554" max="12554" width="12.7109375" style="248" customWidth="1" collapsed="1"/>
    <col min="12555" max="12555" width="14.140625" style="248" customWidth="1" collapsed="1"/>
    <col min="12556" max="12804" width="9.140625" style="248" collapsed="1"/>
    <col min="12805" max="12806" width="5.7109375" style="248" customWidth="1" collapsed="1"/>
    <col min="12807" max="12807" width="47" style="248" customWidth="1" collapsed="1"/>
    <col min="12808" max="12808" width="6.7109375" style="248" customWidth="1" collapsed="1"/>
    <col min="12809" max="12809" width="9.7109375" style="248" customWidth="1" collapsed="1"/>
    <col min="12810" max="12810" width="12.7109375" style="248" customWidth="1" collapsed="1"/>
    <col min="12811" max="12811" width="14.140625" style="248" customWidth="1" collapsed="1"/>
    <col min="12812" max="13060" width="9.140625" style="248" collapsed="1"/>
    <col min="13061" max="13062" width="5.7109375" style="248" customWidth="1" collapsed="1"/>
    <col min="13063" max="13063" width="47" style="248" customWidth="1" collapsed="1"/>
    <col min="13064" max="13064" width="6.7109375" style="248" customWidth="1" collapsed="1"/>
    <col min="13065" max="13065" width="9.7109375" style="248" customWidth="1" collapsed="1"/>
    <col min="13066" max="13066" width="12.7109375" style="248" customWidth="1" collapsed="1"/>
    <col min="13067" max="13067" width="14.140625" style="248" customWidth="1" collapsed="1"/>
    <col min="13068" max="13316" width="9.140625" style="248" collapsed="1"/>
    <col min="13317" max="13318" width="5.7109375" style="248" customWidth="1" collapsed="1"/>
    <col min="13319" max="13319" width="47" style="248" customWidth="1" collapsed="1"/>
    <col min="13320" max="13320" width="6.7109375" style="248" customWidth="1" collapsed="1"/>
    <col min="13321" max="13321" width="9.7109375" style="248" customWidth="1" collapsed="1"/>
    <col min="13322" max="13322" width="12.7109375" style="248" customWidth="1" collapsed="1"/>
    <col min="13323" max="13323" width="14.140625" style="248" customWidth="1" collapsed="1"/>
    <col min="13324" max="13572" width="9.140625" style="248" collapsed="1"/>
    <col min="13573" max="13574" width="5.7109375" style="248" customWidth="1" collapsed="1"/>
    <col min="13575" max="13575" width="47" style="248" customWidth="1" collapsed="1"/>
    <col min="13576" max="13576" width="6.7109375" style="248" customWidth="1" collapsed="1"/>
    <col min="13577" max="13577" width="9.7109375" style="248" customWidth="1" collapsed="1"/>
    <col min="13578" max="13578" width="12.7109375" style="248" customWidth="1" collapsed="1"/>
    <col min="13579" max="13579" width="14.140625" style="248" customWidth="1" collapsed="1"/>
    <col min="13580" max="13828" width="9.140625" style="248" collapsed="1"/>
    <col min="13829" max="13830" width="5.7109375" style="248" customWidth="1" collapsed="1"/>
    <col min="13831" max="13831" width="47" style="248" customWidth="1" collapsed="1"/>
    <col min="13832" max="13832" width="6.7109375" style="248" customWidth="1" collapsed="1"/>
    <col min="13833" max="13833" width="9.7109375" style="248" customWidth="1" collapsed="1"/>
    <col min="13834" max="13834" width="12.7109375" style="248" customWidth="1" collapsed="1"/>
    <col min="13835" max="13835" width="14.140625" style="248" customWidth="1" collapsed="1"/>
    <col min="13836" max="14084" width="9.140625" style="248" collapsed="1"/>
    <col min="14085" max="14086" width="5.7109375" style="248" customWidth="1" collapsed="1"/>
    <col min="14087" max="14087" width="47" style="248" customWidth="1" collapsed="1"/>
    <col min="14088" max="14088" width="6.7109375" style="248" customWidth="1" collapsed="1"/>
    <col min="14089" max="14089" width="9.7109375" style="248" customWidth="1" collapsed="1"/>
    <col min="14090" max="14090" width="12.7109375" style="248" customWidth="1" collapsed="1"/>
    <col min="14091" max="14091" width="14.140625" style="248" customWidth="1" collapsed="1"/>
    <col min="14092" max="14340" width="9.140625" style="248" collapsed="1"/>
    <col min="14341" max="14342" width="5.7109375" style="248" customWidth="1" collapsed="1"/>
    <col min="14343" max="14343" width="47" style="248" customWidth="1" collapsed="1"/>
    <col min="14344" max="14344" width="6.7109375" style="248" customWidth="1" collapsed="1"/>
    <col min="14345" max="14345" width="9.7109375" style="248" customWidth="1" collapsed="1"/>
    <col min="14346" max="14346" width="12.7109375" style="248" customWidth="1" collapsed="1"/>
    <col min="14347" max="14347" width="14.140625" style="248" customWidth="1" collapsed="1"/>
    <col min="14348" max="14596" width="9.140625" style="248" collapsed="1"/>
    <col min="14597" max="14598" width="5.7109375" style="248" customWidth="1" collapsed="1"/>
    <col min="14599" max="14599" width="47" style="248" customWidth="1" collapsed="1"/>
    <col min="14600" max="14600" width="6.7109375" style="248" customWidth="1" collapsed="1"/>
    <col min="14601" max="14601" width="9.7109375" style="248" customWidth="1" collapsed="1"/>
    <col min="14602" max="14602" width="12.7109375" style="248" customWidth="1" collapsed="1"/>
    <col min="14603" max="14603" width="14.140625" style="248" customWidth="1" collapsed="1"/>
    <col min="14604" max="14852" width="9.140625" style="248" collapsed="1"/>
    <col min="14853" max="14854" width="5.7109375" style="248" customWidth="1" collapsed="1"/>
    <col min="14855" max="14855" width="47" style="248" customWidth="1" collapsed="1"/>
    <col min="14856" max="14856" width="6.7109375" style="248" customWidth="1" collapsed="1"/>
    <col min="14857" max="14857" width="9.7109375" style="248" customWidth="1" collapsed="1"/>
    <col min="14858" max="14858" width="12.7109375" style="248" customWidth="1" collapsed="1"/>
    <col min="14859" max="14859" width="14.140625" style="248" customWidth="1" collapsed="1"/>
    <col min="14860" max="15108" width="9.140625" style="248" collapsed="1"/>
    <col min="15109" max="15110" width="5.7109375" style="248" customWidth="1" collapsed="1"/>
    <col min="15111" max="15111" width="47" style="248" customWidth="1" collapsed="1"/>
    <col min="15112" max="15112" width="6.7109375" style="248" customWidth="1" collapsed="1"/>
    <col min="15113" max="15113" width="9.7109375" style="248" customWidth="1" collapsed="1"/>
    <col min="15114" max="15114" width="12.7109375" style="248" customWidth="1" collapsed="1"/>
    <col min="15115" max="15115" width="14.140625" style="248" customWidth="1" collapsed="1"/>
    <col min="15116" max="15364" width="9.140625" style="248" collapsed="1"/>
    <col min="15365" max="15366" width="5.7109375" style="248" customWidth="1" collapsed="1"/>
    <col min="15367" max="15367" width="47" style="248" customWidth="1" collapsed="1"/>
    <col min="15368" max="15368" width="6.7109375" style="248" customWidth="1" collapsed="1"/>
    <col min="15369" max="15369" width="9.7109375" style="248" customWidth="1" collapsed="1"/>
    <col min="15370" max="15370" width="12.7109375" style="248" customWidth="1" collapsed="1"/>
    <col min="15371" max="15371" width="14.140625" style="248" customWidth="1" collapsed="1"/>
    <col min="15372" max="15620" width="9.140625" style="248" collapsed="1"/>
    <col min="15621" max="15622" width="5.7109375" style="248" customWidth="1" collapsed="1"/>
    <col min="15623" max="15623" width="47" style="248" customWidth="1" collapsed="1"/>
    <col min="15624" max="15624" width="6.7109375" style="248" customWidth="1" collapsed="1"/>
    <col min="15625" max="15625" width="9.7109375" style="248" customWidth="1" collapsed="1"/>
    <col min="15626" max="15626" width="12.7109375" style="248" customWidth="1" collapsed="1"/>
    <col min="15627" max="15627" width="14.140625" style="248" customWidth="1" collapsed="1"/>
    <col min="15628" max="15876" width="9.140625" style="248" collapsed="1"/>
    <col min="15877" max="15878" width="5.7109375" style="248" customWidth="1" collapsed="1"/>
    <col min="15879" max="15879" width="47" style="248" customWidth="1" collapsed="1"/>
    <col min="15880" max="15880" width="6.7109375" style="248" customWidth="1" collapsed="1"/>
    <col min="15881" max="15881" width="9.7109375" style="248" customWidth="1" collapsed="1"/>
    <col min="15882" max="15882" width="12.7109375" style="248" customWidth="1" collapsed="1"/>
    <col min="15883" max="15883" width="14.140625" style="248" customWidth="1" collapsed="1"/>
    <col min="15884" max="15884" width="9.140625" style="248" collapsed="1"/>
    <col min="15885" max="15887" width="9.140625" style="248"/>
    <col min="15888" max="16384" width="9.140625" style="248" collapsed="1"/>
  </cols>
  <sheetData>
    <row r="1" spans="1:21">
      <c r="A1" s="76"/>
      <c r="B1" s="20"/>
      <c r="C1" s="178"/>
      <c r="D1" s="21"/>
    </row>
    <row r="2" spans="1:21" s="461" customFormat="1" ht="18.75" thickBot="1">
      <c r="A2" s="93" t="s">
        <v>57</v>
      </c>
      <c r="B2" s="135" t="s">
        <v>56</v>
      </c>
      <c r="C2" s="159"/>
      <c r="D2" s="94"/>
      <c r="E2" s="94"/>
      <c r="F2" s="319"/>
      <c r="G2" s="280"/>
      <c r="H2" s="343"/>
      <c r="I2" s="343"/>
      <c r="J2" s="343"/>
      <c r="K2" s="343"/>
      <c r="L2" s="343"/>
      <c r="M2" s="343"/>
      <c r="N2" s="343"/>
      <c r="O2" s="343"/>
      <c r="P2" s="343"/>
      <c r="Q2" s="343"/>
      <c r="R2" s="343"/>
      <c r="S2" s="344"/>
      <c r="T2" s="345"/>
      <c r="U2" s="313"/>
    </row>
    <row r="3" spans="1:21" s="478" customFormat="1">
      <c r="A3" s="146"/>
      <c r="B3" s="147"/>
      <c r="C3" s="163"/>
      <c r="D3" s="148"/>
      <c r="E3" s="148"/>
      <c r="F3" s="320"/>
      <c r="G3" s="281"/>
      <c r="H3" s="296"/>
      <c r="I3" s="296"/>
      <c r="J3" s="296"/>
      <c r="K3" s="296"/>
      <c r="L3" s="296"/>
      <c r="M3" s="296"/>
      <c r="N3" s="296"/>
      <c r="O3" s="296"/>
      <c r="P3" s="296"/>
      <c r="Q3" s="296"/>
      <c r="R3" s="296"/>
      <c r="S3" s="346"/>
      <c r="T3" s="347"/>
      <c r="U3" s="309"/>
    </row>
    <row r="4" spans="1:21">
      <c r="A4" s="243"/>
      <c r="B4" s="150" t="s">
        <v>57</v>
      </c>
      <c r="C4" s="180" t="s">
        <v>237</v>
      </c>
      <c r="D4" s="242"/>
      <c r="E4" s="242"/>
      <c r="F4" s="68"/>
      <c r="G4" s="282"/>
    </row>
    <row r="5" spans="1:21">
      <c r="B5" s="225"/>
      <c r="C5" s="180"/>
      <c r="D5" s="242"/>
      <c r="E5" s="242"/>
      <c r="F5" s="68"/>
      <c r="G5" s="282"/>
    </row>
    <row r="6" spans="1:21">
      <c r="B6" s="132" t="str">
        <f>B22</f>
        <v>I.</v>
      </c>
      <c r="C6" s="230" t="str">
        <f>C22</f>
        <v>STEKLARSKA in ALU DELA Z VRATI IN OKNI:</v>
      </c>
      <c r="D6" s="242"/>
      <c r="E6" s="242"/>
      <c r="F6" s="68"/>
      <c r="G6" s="283">
        <f>G109</f>
        <v>0</v>
      </c>
      <c r="H6" s="310"/>
    </row>
    <row r="7" spans="1:21">
      <c r="B7" s="132" t="str">
        <f>B112</f>
        <v>II.</v>
      </c>
      <c r="C7" s="230" t="str">
        <f>C112</f>
        <v>DELA V GISPU</v>
      </c>
      <c r="D7" s="242"/>
      <c r="E7" s="242"/>
      <c r="F7" s="68"/>
      <c r="G7" s="283">
        <f>G157</f>
        <v>0</v>
      </c>
      <c r="H7" s="310"/>
    </row>
    <row r="8" spans="1:21">
      <c r="B8" s="132" t="str">
        <f>B159</f>
        <v>III.</v>
      </c>
      <c r="C8" s="230" t="str">
        <f>C159</f>
        <v>TALNE IN STENSKE OBLOGE</v>
      </c>
      <c r="D8" s="242"/>
      <c r="E8" s="242"/>
      <c r="F8" s="68"/>
      <c r="G8" s="283">
        <f>G202</f>
        <v>0</v>
      </c>
      <c r="H8" s="310"/>
    </row>
    <row r="9" spans="1:21">
      <c r="B9" s="22" t="str">
        <f>B204</f>
        <v>IV.</v>
      </c>
      <c r="C9" s="165" t="str">
        <f>C204</f>
        <v>SLIKOPLESKARSKA DELA:</v>
      </c>
      <c r="D9" s="242"/>
      <c r="E9" s="242"/>
      <c r="F9" s="68"/>
      <c r="G9" s="283">
        <f>G224</f>
        <v>0</v>
      </c>
      <c r="H9" s="310"/>
    </row>
    <row r="10" spans="1:21">
      <c r="B10" s="132" t="str">
        <f>B226</f>
        <v>V.</v>
      </c>
      <c r="C10" s="165" t="str">
        <f>C226</f>
        <v>GASILSKA OPREMA:</v>
      </c>
      <c r="D10" s="242"/>
      <c r="E10" s="242"/>
      <c r="F10" s="68"/>
      <c r="G10" s="283">
        <f>G230</f>
        <v>0</v>
      </c>
      <c r="H10" s="310"/>
    </row>
    <row r="11" spans="1:21">
      <c r="B11" s="132"/>
      <c r="C11" s="230"/>
      <c r="D11" s="242"/>
      <c r="E11" s="242"/>
      <c r="F11" s="68"/>
      <c r="G11" s="282"/>
      <c r="H11" s="310"/>
    </row>
    <row r="12" spans="1:21" s="63" customFormat="1" ht="13.5" thickBot="1">
      <c r="A12" s="80"/>
      <c r="B12" s="243"/>
      <c r="C12" s="215" t="s">
        <v>58</v>
      </c>
      <c r="D12" s="204"/>
      <c r="E12" s="204"/>
      <c r="F12" s="321"/>
      <c r="G12" s="284">
        <f>SUM(G6:G10)</f>
        <v>0</v>
      </c>
      <c r="H12" s="310"/>
      <c r="I12" s="310"/>
      <c r="J12" s="310"/>
      <c r="K12" s="310"/>
      <c r="L12" s="310"/>
      <c r="M12" s="310"/>
      <c r="N12" s="310"/>
      <c r="O12" s="310"/>
      <c r="P12" s="310"/>
      <c r="Q12" s="310"/>
      <c r="R12" s="310"/>
      <c r="S12" s="311"/>
      <c r="T12" s="300"/>
      <c r="U12" s="301"/>
    </row>
    <row r="13" spans="1:21" ht="13.5" thickTop="1">
      <c r="B13" s="225"/>
      <c r="C13" s="180"/>
      <c r="D13" s="242"/>
    </row>
    <row r="14" spans="1:21" ht="178.5">
      <c r="B14" s="225"/>
      <c r="C14" s="197" t="s">
        <v>241</v>
      </c>
      <c r="D14" s="242"/>
    </row>
    <row r="15" spans="1:21">
      <c r="B15" s="225"/>
      <c r="C15" s="180"/>
      <c r="D15" s="242"/>
    </row>
    <row r="16" spans="1:21" s="64" customFormat="1">
      <c r="A16" s="81"/>
      <c r="B16" s="114"/>
      <c r="C16" s="212" t="s">
        <v>5</v>
      </c>
      <c r="D16" s="149"/>
      <c r="E16" s="274" t="s">
        <v>6</v>
      </c>
      <c r="F16" s="315" t="s">
        <v>7</v>
      </c>
      <c r="G16" s="285" t="s">
        <v>8</v>
      </c>
      <c r="H16" s="303"/>
      <c r="I16" s="303"/>
      <c r="J16" s="303"/>
      <c r="K16" s="303"/>
      <c r="L16" s="303"/>
      <c r="M16" s="303"/>
      <c r="N16" s="303"/>
      <c r="O16" s="303"/>
      <c r="P16" s="303"/>
      <c r="Q16" s="303"/>
      <c r="R16" s="303"/>
      <c r="S16" s="302"/>
      <c r="T16" s="306"/>
      <c r="U16" s="306"/>
    </row>
    <row r="17" spans="1:21">
      <c r="A17" s="82"/>
      <c r="B17" s="83"/>
      <c r="C17" s="179"/>
      <c r="D17" s="84"/>
      <c r="E17" s="275"/>
      <c r="F17" s="322"/>
      <c r="G17" s="286"/>
    </row>
    <row r="18" spans="1:21" s="65" customFormat="1">
      <c r="A18" s="23" t="s">
        <v>57</v>
      </c>
      <c r="B18" s="113"/>
      <c r="C18" s="157" t="s">
        <v>54</v>
      </c>
      <c r="D18" s="24"/>
      <c r="E18" s="276"/>
      <c r="F18" s="323"/>
      <c r="G18" s="287"/>
      <c r="H18" s="310"/>
      <c r="I18" s="310"/>
      <c r="J18" s="310"/>
      <c r="K18" s="310"/>
      <c r="L18" s="310"/>
      <c r="M18" s="310"/>
      <c r="N18" s="310"/>
      <c r="O18" s="310"/>
      <c r="P18" s="310"/>
      <c r="Q18" s="310"/>
      <c r="R18" s="310"/>
      <c r="S18" s="311"/>
      <c r="T18" s="300"/>
      <c r="U18" s="300"/>
    </row>
    <row r="19" spans="1:21" s="232" customFormat="1">
      <c r="A19" s="247"/>
      <c r="B19" s="85"/>
      <c r="C19" s="158"/>
      <c r="D19" s="86"/>
      <c r="E19" s="277"/>
      <c r="F19" s="324"/>
      <c r="G19" s="288"/>
      <c r="H19" s="348"/>
      <c r="I19" s="348"/>
      <c r="J19" s="348"/>
      <c r="K19" s="348"/>
      <c r="L19" s="348"/>
      <c r="M19" s="348"/>
      <c r="N19" s="348"/>
      <c r="O19" s="348"/>
      <c r="P19" s="348"/>
      <c r="Q19" s="348"/>
      <c r="R19" s="348"/>
      <c r="S19" s="349"/>
      <c r="T19" s="350"/>
      <c r="U19" s="308"/>
    </row>
    <row r="20" spans="1:21" s="232" customFormat="1">
      <c r="A20" s="247"/>
      <c r="B20" s="225"/>
      <c r="C20" s="180"/>
      <c r="D20" s="88"/>
      <c r="E20" s="279"/>
      <c r="F20" s="327">
        <v>0</v>
      </c>
      <c r="G20" s="290"/>
      <c r="H20" s="348"/>
      <c r="I20" s="348"/>
      <c r="J20" s="351"/>
      <c r="K20" s="351"/>
      <c r="L20" s="351"/>
      <c r="M20" s="351"/>
      <c r="N20" s="351"/>
      <c r="O20" s="351"/>
      <c r="P20" s="351"/>
      <c r="Q20" s="348"/>
      <c r="R20" s="348"/>
      <c r="S20" s="349"/>
      <c r="T20" s="350"/>
      <c r="U20" s="308"/>
    </row>
    <row r="21" spans="1:21" s="232" customFormat="1">
      <c r="A21" s="247"/>
      <c r="B21" s="225"/>
      <c r="C21" s="230"/>
      <c r="D21" s="88"/>
      <c r="E21" s="372"/>
      <c r="F21" s="327">
        <v>0</v>
      </c>
      <c r="G21" s="283"/>
      <c r="H21" s="348"/>
      <c r="I21" s="348"/>
      <c r="J21" s="348"/>
      <c r="K21" s="348"/>
      <c r="L21" s="348"/>
      <c r="M21" s="348"/>
      <c r="N21" s="348"/>
      <c r="O21" s="348"/>
      <c r="P21" s="348"/>
      <c r="Q21" s="348"/>
      <c r="R21" s="348"/>
      <c r="S21" s="349"/>
      <c r="T21" s="350"/>
      <c r="U21" s="308"/>
    </row>
    <row r="22" spans="1:21">
      <c r="B22" s="111" t="s">
        <v>0</v>
      </c>
      <c r="C22" s="194" t="s">
        <v>63</v>
      </c>
      <c r="D22" s="25"/>
      <c r="E22" s="375"/>
      <c r="F22" s="251">
        <v>0</v>
      </c>
      <c r="G22" s="289"/>
    </row>
    <row r="23" spans="1:21">
      <c r="B23" s="225"/>
      <c r="C23" s="429"/>
      <c r="D23" s="219"/>
      <c r="E23" s="377"/>
      <c r="F23" s="304">
        <v>0</v>
      </c>
      <c r="G23" s="292"/>
    </row>
    <row r="24" spans="1:21">
      <c r="B24" s="225"/>
      <c r="C24" s="221" t="s">
        <v>10</v>
      </c>
      <c r="D24" s="219"/>
      <c r="E24" s="377"/>
      <c r="F24" s="304">
        <v>0</v>
      </c>
      <c r="G24" s="292"/>
    </row>
    <row r="25" spans="1:21" ht="25.5">
      <c r="B25" s="225"/>
      <c r="C25" s="429" t="s">
        <v>64</v>
      </c>
      <c r="D25" s="486"/>
      <c r="E25" s="486"/>
      <c r="F25" s="475"/>
      <c r="G25" s="486"/>
    </row>
    <row r="26" spans="1:21" ht="89.25">
      <c r="B26" s="225"/>
      <c r="C26" s="431" t="s">
        <v>65</v>
      </c>
      <c r="D26" s="486"/>
      <c r="E26" s="486"/>
      <c r="F26" s="475"/>
      <c r="G26" s="486"/>
    </row>
    <row r="27" spans="1:21" ht="25.5">
      <c r="B27" s="225"/>
      <c r="C27" s="431" t="s">
        <v>66</v>
      </c>
      <c r="D27" s="486"/>
      <c r="E27" s="486"/>
      <c r="F27" s="475"/>
      <c r="G27" s="486"/>
    </row>
    <row r="28" spans="1:21" ht="38.25">
      <c r="B28" s="225"/>
      <c r="C28" s="429" t="s">
        <v>67</v>
      </c>
      <c r="D28" s="486"/>
      <c r="E28" s="486"/>
      <c r="F28" s="475"/>
      <c r="G28" s="486"/>
    </row>
    <row r="29" spans="1:21" ht="76.5">
      <c r="B29" s="225"/>
      <c r="C29" s="429" t="s">
        <v>68</v>
      </c>
      <c r="D29" s="486"/>
      <c r="E29" s="486"/>
      <c r="F29" s="475"/>
      <c r="G29" s="486"/>
    </row>
    <row r="30" spans="1:21" ht="63.75">
      <c r="B30" s="225"/>
      <c r="C30" s="429" t="s">
        <v>69</v>
      </c>
      <c r="D30" s="486"/>
      <c r="E30" s="486"/>
      <c r="F30" s="475"/>
      <c r="G30" s="486"/>
    </row>
    <row r="31" spans="1:21" ht="25.5">
      <c r="B31" s="225"/>
      <c r="C31" s="429" t="s">
        <v>174</v>
      </c>
      <c r="D31" s="486"/>
      <c r="E31" s="486"/>
      <c r="F31" s="475"/>
      <c r="G31" s="486"/>
    </row>
    <row r="32" spans="1:21" ht="63.75">
      <c r="B32" s="225"/>
      <c r="C32" s="429" t="s">
        <v>175</v>
      </c>
      <c r="D32" s="486"/>
      <c r="E32" s="486"/>
      <c r="F32" s="475"/>
      <c r="G32" s="486"/>
    </row>
    <row r="33" spans="1:21" ht="51">
      <c r="B33" s="225"/>
      <c r="C33" s="429" t="s">
        <v>176</v>
      </c>
      <c r="D33" s="486"/>
      <c r="E33" s="486"/>
      <c r="F33" s="475"/>
      <c r="G33" s="486"/>
    </row>
    <row r="34" spans="1:21" ht="242.25">
      <c r="B34" s="225"/>
      <c r="C34" s="429" t="s">
        <v>177</v>
      </c>
      <c r="D34" s="486"/>
      <c r="E34" s="486"/>
      <c r="F34" s="475"/>
      <c r="G34" s="486"/>
    </row>
    <row r="35" spans="1:21" ht="178.5">
      <c r="B35" s="225"/>
      <c r="C35" s="429" t="s">
        <v>178</v>
      </c>
      <c r="D35" s="486"/>
      <c r="E35" s="486"/>
      <c r="F35" s="475"/>
      <c r="G35" s="486"/>
    </row>
    <row r="36" spans="1:21" ht="63.75">
      <c r="B36" s="225"/>
      <c r="C36" s="429" t="s">
        <v>179</v>
      </c>
      <c r="D36" s="486"/>
      <c r="E36" s="486"/>
      <c r="F36" s="475"/>
      <c r="G36" s="486"/>
    </row>
    <row r="37" spans="1:21" ht="76.5">
      <c r="B37" s="225"/>
      <c r="C37" s="429" t="s">
        <v>180</v>
      </c>
      <c r="D37" s="486"/>
      <c r="E37" s="486"/>
      <c r="F37" s="475"/>
      <c r="G37" s="486"/>
    </row>
    <row r="38" spans="1:21" ht="331.5">
      <c r="B38" s="225"/>
      <c r="C38" s="429" t="s">
        <v>181</v>
      </c>
      <c r="D38" s="486"/>
      <c r="E38" s="486"/>
      <c r="F38" s="475"/>
      <c r="G38" s="486"/>
    </row>
    <row r="39" spans="1:21" ht="344.25">
      <c r="B39" s="225"/>
      <c r="C39" s="429" t="s">
        <v>182</v>
      </c>
      <c r="D39" s="486"/>
      <c r="E39" s="486"/>
      <c r="F39" s="475"/>
      <c r="G39" s="486"/>
    </row>
    <row r="40" spans="1:21" ht="216.75">
      <c r="B40" s="225"/>
      <c r="C40" s="429" t="s">
        <v>183</v>
      </c>
      <c r="D40" s="486"/>
      <c r="E40" s="486"/>
      <c r="F40" s="475"/>
      <c r="G40" s="486"/>
    </row>
    <row r="41" spans="1:21" ht="127.5">
      <c r="B41" s="225"/>
      <c r="C41" s="429" t="s">
        <v>184</v>
      </c>
      <c r="D41" s="486"/>
      <c r="E41" s="486"/>
      <c r="F41" s="475"/>
      <c r="G41" s="486"/>
    </row>
    <row r="42" spans="1:21" ht="76.5">
      <c r="B42" s="225"/>
      <c r="C42" s="429" t="s">
        <v>185</v>
      </c>
      <c r="D42" s="486"/>
      <c r="E42" s="486"/>
      <c r="F42" s="475"/>
      <c r="G42" s="486"/>
    </row>
    <row r="43" spans="1:21" ht="204">
      <c r="B43" s="225"/>
      <c r="C43" s="429" t="s">
        <v>186</v>
      </c>
      <c r="D43" s="486"/>
      <c r="E43" s="486"/>
      <c r="F43" s="475"/>
      <c r="G43" s="486"/>
    </row>
    <row r="44" spans="1:21">
      <c r="B44" s="225"/>
      <c r="C44" s="429"/>
      <c r="D44" s="219"/>
      <c r="E44" s="377"/>
      <c r="F44" s="304"/>
      <c r="G44" s="292"/>
    </row>
    <row r="45" spans="1:21">
      <c r="B45" s="225"/>
      <c r="C45" s="221" t="s">
        <v>219</v>
      </c>
      <c r="D45" s="219"/>
      <c r="E45" s="377"/>
      <c r="F45" s="304"/>
      <c r="G45" s="292"/>
    </row>
    <row r="46" spans="1:21">
      <c r="B46" s="225"/>
      <c r="C46" s="221"/>
      <c r="D46" s="219"/>
      <c r="E46" s="377"/>
      <c r="F46" s="304"/>
      <c r="G46" s="292"/>
    </row>
    <row r="47" spans="1:21" s="240" customFormat="1" ht="229.5">
      <c r="A47" s="130"/>
      <c r="B47" s="245"/>
      <c r="C47" s="428" t="s">
        <v>361</v>
      </c>
      <c r="D47" s="487"/>
      <c r="E47" s="487"/>
      <c r="F47" s="476"/>
      <c r="G47" s="487"/>
      <c r="H47" s="355"/>
      <c r="I47" s="355"/>
      <c r="J47" s="355"/>
      <c r="K47" s="355"/>
      <c r="L47" s="355"/>
      <c r="M47" s="355"/>
      <c r="N47" s="355"/>
      <c r="O47" s="355"/>
      <c r="P47" s="355"/>
      <c r="Q47" s="355"/>
      <c r="R47" s="355"/>
      <c r="S47" s="356"/>
      <c r="T47" s="357"/>
      <c r="U47" s="299"/>
    </row>
    <row r="48" spans="1:21" s="240" customFormat="1">
      <c r="A48" s="130"/>
      <c r="B48" s="129" t="s">
        <v>57</v>
      </c>
      <c r="C48" s="160" t="s">
        <v>220</v>
      </c>
      <c r="D48" s="124"/>
      <c r="E48" s="378"/>
      <c r="F48" s="304"/>
      <c r="G48" s="119"/>
      <c r="H48" s="355"/>
      <c r="I48" s="355"/>
      <c r="J48" s="355"/>
      <c r="K48" s="355"/>
      <c r="L48" s="355"/>
      <c r="M48" s="355"/>
      <c r="N48" s="355"/>
      <c r="O48" s="355"/>
      <c r="P48" s="355"/>
      <c r="Q48" s="355"/>
      <c r="R48" s="355"/>
      <c r="S48" s="356"/>
      <c r="T48" s="357"/>
      <c r="U48" s="299"/>
    </row>
    <row r="49" spans="1:21" s="240" customFormat="1" ht="280.5">
      <c r="A49" s="130"/>
      <c r="B49" s="245"/>
      <c r="C49" s="430" t="s">
        <v>244</v>
      </c>
      <c r="D49" s="486"/>
      <c r="E49" s="486"/>
      <c r="F49" s="475"/>
      <c r="G49" s="486"/>
      <c r="H49" s="355"/>
      <c r="I49" s="355"/>
      <c r="J49" s="355"/>
      <c r="K49" s="355"/>
      <c r="L49" s="355"/>
      <c r="M49" s="355"/>
      <c r="N49" s="355"/>
      <c r="O49" s="355"/>
      <c r="P49" s="355"/>
      <c r="Q49" s="355"/>
      <c r="R49" s="355"/>
      <c r="S49" s="356"/>
      <c r="T49" s="357"/>
      <c r="U49" s="299"/>
    </row>
    <row r="50" spans="1:21" s="240" customFormat="1" ht="165.75">
      <c r="A50" s="130"/>
      <c r="B50" s="245"/>
      <c r="C50" s="428" t="s">
        <v>338</v>
      </c>
      <c r="D50" s="486"/>
      <c r="E50" s="486"/>
      <c r="F50" s="475"/>
      <c r="G50" s="486"/>
      <c r="H50" s="355"/>
      <c r="I50" s="355"/>
      <c r="J50" s="355"/>
      <c r="K50" s="355"/>
      <c r="L50" s="355"/>
      <c r="M50" s="355"/>
      <c r="N50" s="355"/>
      <c r="O50" s="355"/>
      <c r="P50" s="355"/>
      <c r="Q50" s="355"/>
      <c r="R50" s="355"/>
      <c r="S50" s="356"/>
      <c r="T50" s="357"/>
      <c r="U50" s="299"/>
    </row>
    <row r="51" spans="1:21" s="240" customFormat="1">
      <c r="A51" s="130"/>
      <c r="B51" s="129" t="s">
        <v>161</v>
      </c>
      <c r="C51" s="160" t="s">
        <v>221</v>
      </c>
      <c r="D51" s="124"/>
      <c r="E51" s="378"/>
      <c r="F51" s="304"/>
      <c r="G51" s="119"/>
      <c r="H51" s="355"/>
      <c r="I51" s="355"/>
      <c r="J51" s="355"/>
      <c r="K51" s="355"/>
      <c r="L51" s="355"/>
      <c r="M51" s="355"/>
      <c r="N51" s="355"/>
      <c r="O51" s="355"/>
      <c r="P51" s="355"/>
      <c r="Q51" s="355"/>
      <c r="R51" s="355"/>
      <c r="S51" s="356"/>
      <c r="T51" s="357"/>
      <c r="U51" s="299"/>
    </row>
    <row r="52" spans="1:21" s="240" customFormat="1" ht="191.25">
      <c r="A52" s="130"/>
      <c r="B52" s="129"/>
      <c r="C52" s="428" t="s">
        <v>331</v>
      </c>
      <c r="D52" s="486"/>
      <c r="E52" s="486"/>
      <c r="F52" s="475"/>
      <c r="G52" s="486"/>
      <c r="H52" s="355"/>
      <c r="I52" s="355"/>
      <c r="J52" s="355"/>
      <c r="K52" s="355"/>
      <c r="L52" s="355"/>
      <c r="M52" s="355"/>
      <c r="N52" s="355"/>
      <c r="O52" s="355"/>
      <c r="P52" s="355"/>
      <c r="Q52" s="355"/>
      <c r="R52" s="355"/>
      <c r="S52" s="356"/>
      <c r="T52" s="357"/>
      <c r="U52" s="299"/>
    </row>
    <row r="53" spans="1:21" s="240" customFormat="1" ht="255">
      <c r="A53" s="130"/>
      <c r="B53" s="129"/>
      <c r="C53" s="428" t="s">
        <v>330</v>
      </c>
      <c r="D53" s="486"/>
      <c r="E53" s="486"/>
      <c r="F53" s="475"/>
      <c r="G53" s="486"/>
      <c r="H53" s="355"/>
      <c r="I53" s="355"/>
      <c r="J53" s="355"/>
      <c r="K53" s="355"/>
      <c r="L53" s="355"/>
      <c r="M53" s="355"/>
      <c r="N53" s="355"/>
      <c r="O53" s="355"/>
      <c r="P53" s="355"/>
      <c r="Q53" s="355"/>
      <c r="R53" s="355"/>
      <c r="S53" s="356"/>
      <c r="T53" s="357"/>
      <c r="U53" s="299"/>
    </row>
    <row r="54" spans="1:21" s="240" customFormat="1" ht="229.5">
      <c r="A54" s="130"/>
      <c r="B54" s="129"/>
      <c r="C54" s="428" t="s">
        <v>222</v>
      </c>
      <c r="D54" s="486"/>
      <c r="E54" s="486"/>
      <c r="F54" s="475"/>
      <c r="G54" s="486"/>
      <c r="H54" s="355"/>
      <c r="I54" s="355"/>
      <c r="J54" s="355"/>
      <c r="K54" s="355"/>
      <c r="L54" s="355"/>
      <c r="M54" s="355"/>
      <c r="N54" s="355"/>
      <c r="O54" s="355"/>
      <c r="P54" s="355"/>
      <c r="Q54" s="355"/>
      <c r="R54" s="355"/>
      <c r="S54" s="356"/>
      <c r="T54" s="357"/>
      <c r="U54" s="299"/>
    </row>
    <row r="55" spans="1:21" s="240" customFormat="1">
      <c r="A55" s="130"/>
      <c r="B55" s="129" t="s">
        <v>160</v>
      </c>
      <c r="C55" s="160" t="s">
        <v>223</v>
      </c>
      <c r="D55" s="124"/>
      <c r="E55" s="378"/>
      <c r="F55" s="304"/>
      <c r="G55" s="119"/>
      <c r="H55" s="355"/>
      <c r="I55" s="355"/>
      <c r="J55" s="355"/>
      <c r="K55" s="355"/>
      <c r="L55" s="355"/>
      <c r="M55" s="355"/>
      <c r="N55" s="355"/>
      <c r="O55" s="355"/>
      <c r="P55" s="355"/>
      <c r="Q55" s="355"/>
      <c r="R55" s="355"/>
      <c r="S55" s="356"/>
      <c r="T55" s="357"/>
      <c r="U55" s="299"/>
    </row>
    <row r="56" spans="1:21" s="240" customFormat="1" ht="114.75">
      <c r="A56" s="130"/>
      <c r="B56" s="129"/>
      <c r="C56" s="428" t="s">
        <v>224</v>
      </c>
      <c r="D56" s="486"/>
      <c r="E56" s="486"/>
      <c r="F56" s="475"/>
      <c r="G56" s="486"/>
      <c r="H56" s="355"/>
      <c r="I56" s="355"/>
      <c r="J56" s="355"/>
      <c r="K56" s="355"/>
      <c r="L56" s="355"/>
      <c r="M56" s="355"/>
      <c r="N56" s="355"/>
      <c r="O56" s="355"/>
      <c r="P56" s="355"/>
      <c r="Q56" s="355"/>
      <c r="R56" s="355"/>
      <c r="S56" s="356"/>
      <c r="T56" s="357"/>
      <c r="U56" s="299"/>
    </row>
    <row r="57" spans="1:21" s="240" customFormat="1">
      <c r="A57" s="130"/>
      <c r="B57" s="129"/>
      <c r="C57" s="428" t="s">
        <v>225</v>
      </c>
      <c r="D57" s="124"/>
      <c r="E57" s="378"/>
      <c r="F57" s="304"/>
      <c r="G57" s="119"/>
      <c r="H57" s="355"/>
      <c r="I57" s="355"/>
      <c r="J57" s="355"/>
      <c r="K57" s="355"/>
      <c r="L57" s="355"/>
      <c r="M57" s="355"/>
      <c r="N57" s="355"/>
      <c r="O57" s="355"/>
      <c r="P57" s="355"/>
      <c r="Q57" s="355"/>
      <c r="R57" s="355"/>
      <c r="S57" s="356"/>
      <c r="T57" s="357"/>
      <c r="U57" s="299"/>
    </row>
    <row r="58" spans="1:21" s="240" customFormat="1">
      <c r="A58" s="130"/>
      <c r="B58" s="129"/>
      <c r="C58" s="428"/>
      <c r="D58" s="124"/>
      <c r="E58" s="378"/>
      <c r="F58" s="304"/>
      <c r="G58" s="119"/>
      <c r="H58" s="355"/>
      <c r="I58" s="355"/>
      <c r="J58" s="355"/>
      <c r="K58" s="355"/>
      <c r="L58" s="355"/>
      <c r="M58" s="355"/>
      <c r="N58" s="355"/>
      <c r="O58" s="355"/>
      <c r="P58" s="355"/>
      <c r="Q58" s="355"/>
      <c r="R58" s="355"/>
      <c r="S58" s="356"/>
      <c r="T58" s="357"/>
      <c r="U58" s="299"/>
    </row>
    <row r="59" spans="1:21" s="66" customFormat="1" ht="25.5">
      <c r="A59" s="130"/>
      <c r="B59" s="488" t="s">
        <v>14</v>
      </c>
      <c r="C59" s="489" t="s">
        <v>372</v>
      </c>
      <c r="D59" s="490"/>
      <c r="E59" s="491"/>
      <c r="F59" s="250"/>
      <c r="G59" s="511"/>
      <c r="H59" s="360"/>
      <c r="I59" s="360"/>
      <c r="J59" s="360"/>
      <c r="K59" s="360"/>
      <c r="L59" s="360"/>
      <c r="M59" s="360"/>
      <c r="N59" s="360"/>
      <c r="O59" s="360"/>
      <c r="P59" s="360"/>
      <c r="Q59" s="360"/>
      <c r="R59" s="360"/>
      <c r="S59" s="361"/>
      <c r="T59" s="362"/>
      <c r="U59" s="312"/>
    </row>
    <row r="60" spans="1:21" s="66" customFormat="1">
      <c r="A60" s="130"/>
      <c r="B60" s="488"/>
      <c r="C60" s="492" t="s">
        <v>368</v>
      </c>
      <c r="D60" s="490"/>
      <c r="E60" s="491"/>
      <c r="F60" s="250"/>
      <c r="G60" s="511"/>
      <c r="H60" s="360"/>
      <c r="I60" s="360"/>
      <c r="J60" s="360"/>
      <c r="K60" s="360"/>
      <c r="L60" s="360"/>
      <c r="M60" s="360"/>
      <c r="N60" s="360"/>
      <c r="O60" s="360"/>
      <c r="P60" s="360"/>
      <c r="Q60" s="360"/>
      <c r="R60" s="360"/>
      <c r="S60" s="361"/>
      <c r="T60" s="362"/>
      <c r="U60" s="312"/>
    </row>
    <row r="61" spans="1:21" s="66" customFormat="1">
      <c r="A61" s="130"/>
      <c r="B61" s="488"/>
      <c r="C61" s="492" t="s">
        <v>367</v>
      </c>
      <c r="D61" s="490"/>
      <c r="E61" s="491"/>
      <c r="F61" s="250"/>
      <c r="G61" s="511"/>
      <c r="H61" s="360"/>
      <c r="I61" s="360"/>
      <c r="J61" s="360"/>
      <c r="K61" s="360"/>
      <c r="L61" s="360"/>
      <c r="M61" s="360"/>
      <c r="N61" s="360"/>
      <c r="O61" s="360"/>
      <c r="P61" s="360"/>
      <c r="Q61" s="360"/>
      <c r="R61" s="360"/>
      <c r="S61" s="361"/>
      <c r="T61" s="362"/>
      <c r="U61" s="312"/>
    </row>
    <row r="62" spans="1:21" s="66" customFormat="1" ht="25.5">
      <c r="A62" s="130"/>
      <c r="B62" s="488"/>
      <c r="C62" s="492" t="s">
        <v>373</v>
      </c>
      <c r="D62" s="493"/>
      <c r="E62" s="373"/>
      <c r="F62" s="250"/>
      <c r="G62" s="511"/>
      <c r="H62" s="360"/>
      <c r="I62" s="360"/>
      <c r="J62" s="360"/>
      <c r="K62" s="360"/>
      <c r="L62" s="360"/>
      <c r="M62" s="360"/>
      <c r="N62" s="360"/>
      <c r="O62" s="360"/>
      <c r="P62" s="360"/>
      <c r="Q62" s="360"/>
      <c r="R62" s="360"/>
      <c r="S62" s="361"/>
      <c r="T62" s="362"/>
      <c r="U62" s="312"/>
    </row>
    <row r="63" spans="1:21" s="66" customFormat="1" ht="25.5">
      <c r="A63" s="130"/>
      <c r="B63" s="488"/>
      <c r="C63" s="492" t="s">
        <v>374</v>
      </c>
      <c r="D63" s="490"/>
      <c r="E63" s="491"/>
      <c r="F63" s="250"/>
      <c r="G63" s="511"/>
      <c r="H63" s="360"/>
      <c r="I63" s="360"/>
      <c r="J63" s="360"/>
      <c r="K63" s="360"/>
      <c r="L63" s="360"/>
      <c r="M63" s="360"/>
      <c r="N63" s="360"/>
      <c r="O63" s="360"/>
      <c r="P63" s="360"/>
      <c r="Q63" s="360"/>
      <c r="R63" s="360"/>
      <c r="S63" s="361"/>
      <c r="T63" s="362"/>
      <c r="U63" s="312"/>
    </row>
    <row r="64" spans="1:21" s="66" customFormat="1" ht="15">
      <c r="A64" s="130"/>
      <c r="B64" s="488"/>
      <c r="C64" s="492" t="s">
        <v>366</v>
      </c>
      <c r="D64" s="493" t="s">
        <v>31</v>
      </c>
      <c r="E64" s="278">
        <f>6.03-E65</f>
        <v>3.83</v>
      </c>
      <c r="F64" s="250"/>
      <c r="G64" s="511">
        <f>E64*F64</f>
        <v>0</v>
      </c>
      <c r="H64" s="360"/>
      <c r="I64" s="360"/>
      <c r="J64" s="360"/>
      <c r="K64" s="360"/>
      <c r="L64" s="360"/>
      <c r="M64" s="360"/>
      <c r="N64" s="360"/>
      <c r="O64" s="360"/>
      <c r="P64" s="360"/>
      <c r="Q64" s="360"/>
      <c r="R64" s="360"/>
      <c r="S64" s="361"/>
      <c r="T64" s="362"/>
      <c r="U64" s="312"/>
    </row>
    <row r="65" spans="1:21" s="66" customFormat="1" ht="15">
      <c r="A65" s="130"/>
      <c r="B65" s="488"/>
      <c r="C65" s="492" t="s">
        <v>406</v>
      </c>
      <c r="D65" s="493" t="s">
        <v>31</v>
      </c>
      <c r="E65" s="278">
        <v>2.2000000000000002</v>
      </c>
      <c r="F65" s="250"/>
      <c r="G65" s="511">
        <f>E65*F65</f>
        <v>0</v>
      </c>
      <c r="H65" s="360"/>
      <c r="I65" s="360"/>
      <c r="J65" s="360"/>
      <c r="K65" s="360"/>
      <c r="L65" s="360"/>
      <c r="M65" s="360"/>
      <c r="N65" s="360"/>
      <c r="O65" s="360"/>
      <c r="P65" s="360"/>
      <c r="Q65" s="360"/>
      <c r="R65" s="360"/>
      <c r="S65" s="361"/>
      <c r="T65" s="362"/>
      <c r="U65" s="312"/>
    </row>
    <row r="66" spans="1:21" s="66" customFormat="1">
      <c r="A66" s="130"/>
      <c r="B66" s="488"/>
      <c r="C66" s="492"/>
      <c r="D66" s="493"/>
      <c r="E66" s="373"/>
      <c r="F66" s="250"/>
      <c r="G66" s="511"/>
      <c r="H66" s="360"/>
      <c r="I66" s="360"/>
      <c r="J66" s="360"/>
      <c r="K66" s="360"/>
      <c r="L66" s="360"/>
      <c r="M66" s="360"/>
      <c r="N66" s="360"/>
      <c r="O66" s="360"/>
      <c r="P66" s="360"/>
      <c r="Q66" s="360"/>
      <c r="R66" s="360"/>
      <c r="S66" s="361"/>
      <c r="T66" s="362"/>
      <c r="U66" s="312"/>
    </row>
    <row r="67" spans="1:21" s="66" customFormat="1">
      <c r="A67" s="130"/>
      <c r="B67" s="488"/>
      <c r="C67" s="213" t="s">
        <v>59</v>
      </c>
      <c r="D67" s="494"/>
      <c r="E67" s="494"/>
      <c r="F67" s="479"/>
      <c r="G67" s="512"/>
      <c r="H67" s="360"/>
      <c r="I67" s="360"/>
      <c r="J67" s="360"/>
      <c r="K67" s="360"/>
      <c r="L67" s="360"/>
      <c r="M67" s="360"/>
      <c r="N67" s="360"/>
      <c r="O67" s="360"/>
      <c r="P67" s="360"/>
      <c r="Q67" s="360"/>
      <c r="R67" s="360"/>
      <c r="S67" s="361"/>
      <c r="T67" s="362"/>
      <c r="U67" s="312"/>
    </row>
    <row r="68" spans="1:21" s="66" customFormat="1">
      <c r="A68" s="130"/>
      <c r="B68" s="488"/>
      <c r="C68" s="217" t="s">
        <v>60</v>
      </c>
      <c r="D68" s="495"/>
      <c r="E68" s="495"/>
      <c r="F68" s="480"/>
      <c r="G68" s="513"/>
      <c r="H68" s="360"/>
      <c r="I68" s="360"/>
      <c r="J68" s="360"/>
      <c r="K68" s="360"/>
      <c r="L68" s="360"/>
      <c r="M68" s="360"/>
      <c r="N68" s="360"/>
      <c r="O68" s="360"/>
      <c r="P68" s="360"/>
      <c r="Q68" s="360"/>
      <c r="R68" s="360"/>
      <c r="S68" s="361"/>
      <c r="T68" s="362"/>
      <c r="U68" s="312"/>
    </row>
    <row r="69" spans="1:21" s="66" customFormat="1">
      <c r="A69" s="130"/>
      <c r="B69" s="488"/>
      <c r="C69" s="217" t="s">
        <v>61</v>
      </c>
      <c r="D69" s="495"/>
      <c r="E69" s="495"/>
      <c r="F69" s="480"/>
      <c r="G69" s="513"/>
      <c r="H69" s="360"/>
      <c r="I69" s="360"/>
      <c r="J69" s="360"/>
      <c r="K69" s="360"/>
      <c r="L69" s="360"/>
      <c r="M69" s="360"/>
      <c r="N69" s="360"/>
      <c r="O69" s="360"/>
      <c r="P69" s="360"/>
      <c r="Q69" s="360"/>
      <c r="R69" s="360"/>
      <c r="S69" s="361"/>
      <c r="T69" s="362"/>
      <c r="U69" s="312"/>
    </row>
    <row r="70" spans="1:21" s="66" customFormat="1">
      <c r="A70" s="130"/>
      <c r="B70" s="488"/>
      <c r="C70" s="216" t="s">
        <v>62</v>
      </c>
      <c r="D70" s="496"/>
      <c r="E70" s="496"/>
      <c r="F70" s="481"/>
      <c r="G70" s="514"/>
      <c r="H70" s="360"/>
      <c r="I70" s="360"/>
      <c r="J70" s="360"/>
      <c r="K70" s="360"/>
      <c r="L70" s="360"/>
      <c r="M70" s="360"/>
      <c r="N70" s="360"/>
      <c r="O70" s="360"/>
      <c r="P70" s="360"/>
      <c r="Q70" s="360"/>
      <c r="R70" s="360"/>
      <c r="S70" s="361"/>
      <c r="T70" s="362"/>
      <c r="U70" s="312"/>
    </row>
    <row r="71" spans="1:21" s="66" customFormat="1">
      <c r="A71" s="130"/>
      <c r="B71" s="245"/>
      <c r="C71" s="249"/>
      <c r="D71" s="246"/>
      <c r="E71" s="379"/>
      <c r="F71" s="304"/>
      <c r="G71" s="119"/>
      <c r="H71" s="360"/>
      <c r="I71" s="360"/>
      <c r="J71" s="360"/>
      <c r="K71" s="360"/>
      <c r="L71" s="360"/>
      <c r="M71" s="360"/>
      <c r="N71" s="360"/>
      <c r="O71" s="360"/>
      <c r="P71" s="360"/>
      <c r="Q71" s="360"/>
      <c r="R71" s="360"/>
      <c r="S71" s="361"/>
      <c r="T71" s="362"/>
      <c r="U71" s="312"/>
    </row>
    <row r="72" spans="1:21" s="66" customFormat="1" ht="25.5">
      <c r="A72" s="130"/>
      <c r="B72" s="488" t="s">
        <v>22</v>
      </c>
      <c r="C72" s="489" t="s">
        <v>375</v>
      </c>
      <c r="D72" s="490"/>
      <c r="E72" s="491"/>
      <c r="F72" s="250"/>
      <c r="G72" s="511"/>
      <c r="H72" s="360"/>
      <c r="I72" s="360"/>
      <c r="J72" s="360"/>
      <c r="K72" s="360"/>
      <c r="L72" s="360"/>
      <c r="M72" s="360"/>
      <c r="N72" s="360"/>
      <c r="O72" s="360"/>
      <c r="P72" s="360"/>
      <c r="Q72" s="360"/>
      <c r="R72" s="360"/>
      <c r="S72" s="361"/>
      <c r="T72" s="362"/>
      <c r="U72" s="312"/>
    </row>
    <row r="73" spans="1:21" s="66" customFormat="1">
      <c r="A73" s="130"/>
      <c r="B73" s="488"/>
      <c r="C73" s="492" t="s">
        <v>368</v>
      </c>
      <c r="D73" s="490"/>
      <c r="E73" s="491"/>
      <c r="F73" s="250"/>
      <c r="G73" s="511"/>
      <c r="H73" s="360"/>
      <c r="I73" s="360"/>
      <c r="J73" s="360"/>
      <c r="K73" s="360"/>
      <c r="L73" s="360"/>
      <c r="M73" s="360"/>
      <c r="N73" s="360"/>
      <c r="O73" s="360"/>
      <c r="P73" s="360"/>
      <c r="Q73" s="360"/>
      <c r="R73" s="360"/>
      <c r="S73" s="361"/>
      <c r="T73" s="362"/>
      <c r="U73" s="312"/>
    </row>
    <row r="74" spans="1:21" s="66" customFormat="1">
      <c r="A74" s="130"/>
      <c r="B74" s="488"/>
      <c r="C74" s="492" t="s">
        <v>367</v>
      </c>
      <c r="D74" s="490"/>
      <c r="E74" s="491"/>
      <c r="F74" s="250"/>
      <c r="G74" s="511"/>
      <c r="H74" s="360"/>
      <c r="I74" s="360"/>
      <c r="J74" s="360"/>
      <c r="K74" s="360"/>
      <c r="L74" s="360"/>
      <c r="M74" s="360"/>
      <c r="N74" s="360"/>
      <c r="O74" s="360"/>
      <c r="P74" s="360"/>
      <c r="Q74" s="360"/>
      <c r="R74" s="360"/>
      <c r="S74" s="361"/>
      <c r="T74" s="362"/>
      <c r="U74" s="312"/>
    </row>
    <row r="75" spans="1:21" s="66" customFormat="1" ht="25.5">
      <c r="A75" s="130"/>
      <c r="B75" s="488"/>
      <c r="C75" s="492" t="s">
        <v>369</v>
      </c>
      <c r="D75" s="493"/>
      <c r="E75" s="373"/>
      <c r="F75" s="250"/>
      <c r="G75" s="511"/>
      <c r="H75" s="360"/>
      <c r="I75" s="360"/>
      <c r="J75" s="360"/>
      <c r="K75" s="360"/>
      <c r="L75" s="360"/>
      <c r="M75" s="360"/>
      <c r="N75" s="360"/>
      <c r="O75" s="360"/>
      <c r="P75" s="360"/>
      <c r="Q75" s="360"/>
      <c r="R75" s="360"/>
      <c r="S75" s="361"/>
      <c r="T75" s="362"/>
      <c r="U75" s="312"/>
    </row>
    <row r="76" spans="1:21" s="66" customFormat="1" ht="25.5">
      <c r="A76" s="130"/>
      <c r="B76" s="488"/>
      <c r="C76" s="492" t="s">
        <v>70</v>
      </c>
      <c r="D76" s="490"/>
      <c r="E76" s="491"/>
      <c r="F76" s="250"/>
      <c r="G76" s="511"/>
      <c r="H76" s="360"/>
      <c r="I76" s="360"/>
      <c r="J76" s="360"/>
      <c r="K76" s="360"/>
      <c r="L76" s="360"/>
      <c r="M76" s="360"/>
      <c r="N76" s="360"/>
      <c r="O76" s="360"/>
      <c r="P76" s="360"/>
      <c r="Q76" s="360"/>
      <c r="R76" s="360"/>
      <c r="S76" s="361"/>
      <c r="T76" s="362"/>
      <c r="U76" s="312"/>
    </row>
    <row r="77" spans="1:21" s="66" customFormat="1" ht="15">
      <c r="A77" s="130"/>
      <c r="B77" s="488"/>
      <c r="C77" s="492" t="s">
        <v>366</v>
      </c>
      <c r="D77" s="493" t="s">
        <v>31</v>
      </c>
      <c r="E77" s="278">
        <f>6.03-E78</f>
        <v>3.83</v>
      </c>
      <c r="F77" s="250"/>
      <c r="G77" s="511">
        <f>E77*F77</f>
        <v>0</v>
      </c>
      <c r="H77" s="360"/>
      <c r="I77" s="360"/>
      <c r="J77" s="360"/>
      <c r="K77" s="360"/>
      <c r="L77" s="360"/>
      <c r="M77" s="360"/>
      <c r="N77" s="360"/>
      <c r="O77" s="360"/>
      <c r="P77" s="360"/>
      <c r="Q77" s="360"/>
      <c r="R77" s="360"/>
      <c r="S77" s="361"/>
      <c r="T77" s="362"/>
      <c r="U77" s="312"/>
    </row>
    <row r="78" spans="1:21" s="66" customFormat="1" ht="15">
      <c r="A78" s="130"/>
      <c r="B78" s="488"/>
      <c r="C78" s="492" t="s">
        <v>406</v>
      </c>
      <c r="D78" s="493" t="s">
        <v>31</v>
      </c>
      <c r="E78" s="278">
        <v>2.2000000000000002</v>
      </c>
      <c r="F78" s="250"/>
      <c r="G78" s="511">
        <f>E78*F78</f>
        <v>0</v>
      </c>
      <c r="H78" s="360"/>
      <c r="I78" s="360"/>
      <c r="J78" s="360"/>
      <c r="K78" s="360"/>
      <c r="L78" s="360"/>
      <c r="M78" s="360"/>
      <c r="N78" s="360"/>
      <c r="O78" s="360"/>
      <c r="P78" s="360"/>
      <c r="Q78" s="360"/>
      <c r="R78" s="360"/>
      <c r="S78" s="361"/>
      <c r="T78" s="362"/>
      <c r="U78" s="312"/>
    </row>
    <row r="79" spans="1:21" s="66" customFormat="1">
      <c r="A79" s="130"/>
      <c r="B79" s="488"/>
      <c r="C79" s="492"/>
      <c r="D79" s="493"/>
      <c r="E79" s="373"/>
      <c r="F79" s="250"/>
      <c r="G79" s="511"/>
      <c r="H79" s="360"/>
      <c r="I79" s="360"/>
      <c r="J79" s="360"/>
      <c r="K79" s="360"/>
      <c r="L79" s="360"/>
      <c r="M79" s="360"/>
      <c r="N79" s="360"/>
      <c r="O79" s="360"/>
      <c r="P79" s="360"/>
      <c r="Q79" s="360"/>
      <c r="R79" s="360"/>
      <c r="S79" s="361"/>
      <c r="T79" s="362"/>
      <c r="U79" s="312"/>
    </row>
    <row r="80" spans="1:21" s="66" customFormat="1">
      <c r="A80" s="130"/>
      <c r="B80" s="488"/>
      <c r="C80" s="213" t="s">
        <v>59</v>
      </c>
      <c r="D80" s="494"/>
      <c r="E80" s="494"/>
      <c r="F80" s="479"/>
      <c r="G80" s="512"/>
      <c r="H80" s="360"/>
      <c r="I80" s="360"/>
      <c r="J80" s="360"/>
      <c r="K80" s="360"/>
      <c r="L80" s="360"/>
      <c r="M80" s="360"/>
      <c r="N80" s="360"/>
      <c r="O80" s="360"/>
      <c r="P80" s="360"/>
      <c r="Q80" s="360"/>
      <c r="R80" s="360"/>
      <c r="S80" s="361"/>
      <c r="T80" s="362"/>
      <c r="U80" s="312"/>
    </row>
    <row r="81" spans="1:21" s="66" customFormat="1">
      <c r="A81" s="130"/>
      <c r="B81" s="488"/>
      <c r="C81" s="217" t="s">
        <v>60</v>
      </c>
      <c r="D81" s="495"/>
      <c r="E81" s="495"/>
      <c r="F81" s="480"/>
      <c r="G81" s="513"/>
      <c r="H81" s="360"/>
      <c r="I81" s="360"/>
      <c r="J81" s="360"/>
      <c r="K81" s="360"/>
      <c r="L81" s="360"/>
      <c r="M81" s="360"/>
      <c r="N81" s="360"/>
      <c r="O81" s="360"/>
      <c r="P81" s="360"/>
      <c r="Q81" s="360"/>
      <c r="R81" s="360"/>
      <c r="S81" s="361"/>
      <c r="T81" s="362"/>
      <c r="U81" s="312"/>
    </row>
    <row r="82" spans="1:21" s="66" customFormat="1">
      <c r="A82" s="130"/>
      <c r="B82" s="488"/>
      <c r="C82" s="217" t="s">
        <v>61</v>
      </c>
      <c r="D82" s="495"/>
      <c r="E82" s="495"/>
      <c r="F82" s="480"/>
      <c r="G82" s="513"/>
      <c r="H82" s="360"/>
      <c r="I82" s="360"/>
      <c r="J82" s="360"/>
      <c r="K82" s="360"/>
      <c r="L82" s="360"/>
      <c r="M82" s="360"/>
      <c r="N82" s="360"/>
      <c r="O82" s="360"/>
      <c r="P82" s="360"/>
      <c r="Q82" s="360"/>
      <c r="R82" s="360"/>
      <c r="S82" s="361"/>
      <c r="T82" s="362"/>
      <c r="U82" s="312"/>
    </row>
    <row r="83" spans="1:21" s="66" customFormat="1">
      <c r="A83" s="130"/>
      <c r="B83" s="488"/>
      <c r="C83" s="216" t="s">
        <v>62</v>
      </c>
      <c r="D83" s="496"/>
      <c r="E83" s="496"/>
      <c r="F83" s="481"/>
      <c r="G83" s="514"/>
      <c r="H83" s="360"/>
      <c r="I83" s="360"/>
      <c r="J83" s="360"/>
      <c r="K83" s="360"/>
      <c r="L83" s="360"/>
      <c r="M83" s="360"/>
      <c r="N83" s="360"/>
      <c r="O83" s="360"/>
      <c r="P83" s="360"/>
      <c r="Q83" s="360"/>
      <c r="R83" s="360"/>
      <c r="S83" s="361"/>
      <c r="T83" s="362"/>
      <c r="U83" s="312"/>
    </row>
    <row r="84" spans="1:21" s="66" customFormat="1">
      <c r="A84" s="130"/>
      <c r="B84" s="245"/>
      <c r="C84" s="249"/>
      <c r="D84" s="246"/>
      <c r="E84" s="379"/>
      <c r="F84" s="304"/>
      <c r="G84" s="119"/>
      <c r="H84" s="360"/>
      <c r="I84" s="360"/>
      <c r="J84" s="360"/>
      <c r="K84" s="360"/>
      <c r="L84" s="360"/>
      <c r="M84" s="360"/>
      <c r="N84" s="360"/>
      <c r="O84" s="360"/>
      <c r="P84" s="360"/>
      <c r="Q84" s="360"/>
      <c r="R84" s="360"/>
      <c r="S84" s="361"/>
      <c r="T84" s="362"/>
      <c r="U84" s="312"/>
    </row>
    <row r="85" spans="1:21" ht="25.5">
      <c r="B85" s="245" t="s">
        <v>15</v>
      </c>
      <c r="C85" s="229" t="s">
        <v>376</v>
      </c>
      <c r="D85" s="246"/>
      <c r="E85" s="379"/>
      <c r="F85" s="304"/>
      <c r="G85" s="119"/>
      <c r="I85" s="354"/>
      <c r="J85" s="363"/>
    </row>
    <row r="86" spans="1:21" ht="25.5">
      <c r="B86" s="245"/>
      <c r="C86" s="249" t="s">
        <v>403</v>
      </c>
      <c r="D86" s="246"/>
      <c r="E86" s="379"/>
      <c r="F86" s="304"/>
      <c r="G86" s="119"/>
      <c r="I86" s="354"/>
      <c r="J86" s="363"/>
    </row>
    <row r="87" spans="1:21">
      <c r="B87" s="245"/>
      <c r="C87" s="249" t="s">
        <v>405</v>
      </c>
      <c r="D87" s="246"/>
      <c r="E87" s="379"/>
      <c r="F87" s="304"/>
      <c r="G87" s="119"/>
      <c r="I87" s="354"/>
      <c r="J87" s="363"/>
    </row>
    <row r="88" spans="1:21">
      <c r="B88" s="245"/>
      <c r="C88" s="249" t="s">
        <v>83</v>
      </c>
      <c r="D88" s="220"/>
      <c r="E88" s="373"/>
      <c r="F88" s="304"/>
      <c r="G88" s="262"/>
      <c r="I88" s="354"/>
      <c r="J88" s="363"/>
    </row>
    <row r="89" spans="1:21" ht="15">
      <c r="B89" s="245"/>
      <c r="C89" s="249" t="s">
        <v>377</v>
      </c>
      <c r="D89" s="220" t="s">
        <v>31</v>
      </c>
      <c r="E89" s="278">
        <v>7</v>
      </c>
      <c r="F89" s="304"/>
      <c r="G89" s="262">
        <f>E89*F89</f>
        <v>0</v>
      </c>
      <c r="I89" s="354"/>
      <c r="J89" s="363"/>
    </row>
    <row r="90" spans="1:21" ht="25.5">
      <c r="B90" s="245"/>
      <c r="C90" s="249" t="s">
        <v>410</v>
      </c>
      <c r="D90" s="220" t="s">
        <v>38</v>
      </c>
      <c r="E90" s="278">
        <v>1</v>
      </c>
      <c r="F90" s="304"/>
      <c r="G90" s="262">
        <f>E90*F90</f>
        <v>0</v>
      </c>
      <c r="I90" s="354"/>
      <c r="J90" s="363"/>
    </row>
    <row r="91" spans="1:21">
      <c r="B91" s="245"/>
      <c r="C91" s="249"/>
      <c r="D91" s="220"/>
      <c r="E91" s="373"/>
      <c r="F91" s="304"/>
      <c r="G91" s="262"/>
      <c r="I91" s="354"/>
      <c r="J91" s="363"/>
    </row>
    <row r="92" spans="1:21">
      <c r="B92" s="245"/>
      <c r="C92" s="213" t="s">
        <v>59</v>
      </c>
      <c r="D92" s="497"/>
      <c r="E92" s="497"/>
      <c r="F92" s="482"/>
      <c r="G92" s="512"/>
      <c r="I92" s="354"/>
      <c r="J92" s="363"/>
    </row>
    <row r="93" spans="1:21">
      <c r="B93" s="245"/>
      <c r="C93" s="217" t="s">
        <v>60</v>
      </c>
      <c r="D93" s="495"/>
      <c r="E93" s="495"/>
      <c r="F93" s="483"/>
      <c r="G93" s="513"/>
      <c r="I93" s="354"/>
      <c r="J93" s="363"/>
    </row>
    <row r="94" spans="1:21">
      <c r="B94" s="245"/>
      <c r="C94" s="217" t="s">
        <v>61</v>
      </c>
      <c r="D94" s="495"/>
      <c r="E94" s="495"/>
      <c r="F94" s="483"/>
      <c r="G94" s="513"/>
      <c r="I94" s="354"/>
      <c r="J94" s="363"/>
    </row>
    <row r="95" spans="1:21">
      <c r="B95" s="245"/>
      <c r="C95" s="216" t="s">
        <v>62</v>
      </c>
      <c r="D95" s="496"/>
      <c r="E95" s="496"/>
      <c r="F95" s="484"/>
      <c r="G95" s="514"/>
      <c r="I95" s="354"/>
      <c r="J95" s="363"/>
    </row>
    <row r="96" spans="1:21" s="240" customFormat="1">
      <c r="A96" s="130"/>
      <c r="B96" s="92"/>
      <c r="C96" s="181"/>
      <c r="D96" s="498"/>
      <c r="E96" s="498"/>
      <c r="F96" s="485"/>
      <c r="G96" s="498"/>
      <c r="H96" s="355"/>
      <c r="I96" s="355"/>
      <c r="J96" s="363"/>
      <c r="K96" s="355"/>
      <c r="L96" s="355"/>
      <c r="M96" s="355"/>
      <c r="N96" s="355"/>
      <c r="O96" s="355"/>
      <c r="P96" s="355"/>
      <c r="Q96" s="355"/>
      <c r="R96" s="355"/>
      <c r="S96" s="356"/>
      <c r="T96" s="357"/>
      <c r="U96" s="299"/>
    </row>
    <row r="97" spans="1:21" s="240" customFormat="1" ht="25.5">
      <c r="A97" s="130"/>
      <c r="B97" s="245" t="s">
        <v>16</v>
      </c>
      <c r="C97" s="229" t="s">
        <v>555</v>
      </c>
      <c r="D97" s="246"/>
      <c r="E97" s="379"/>
      <c r="F97" s="304"/>
      <c r="G97" s="119"/>
      <c r="H97" s="383"/>
      <c r="I97" s="355"/>
      <c r="J97" s="363"/>
      <c r="K97" s="355"/>
      <c r="L97" s="355"/>
      <c r="M97" s="355"/>
      <c r="N97" s="355"/>
      <c r="O97" s="355"/>
      <c r="P97" s="355"/>
      <c r="Q97" s="355"/>
      <c r="R97" s="355"/>
      <c r="S97" s="356"/>
      <c r="T97" s="357"/>
      <c r="U97" s="299"/>
    </row>
    <row r="98" spans="1:21" s="240" customFormat="1" ht="25.5">
      <c r="A98" s="130"/>
      <c r="B98" s="245"/>
      <c r="C98" s="249" t="s">
        <v>403</v>
      </c>
      <c r="D98" s="246"/>
      <c r="E98" s="379"/>
      <c r="F98" s="304"/>
      <c r="G98" s="119"/>
      <c r="H98" s="383"/>
      <c r="I98" s="355"/>
      <c r="J98" s="363"/>
      <c r="K98" s="355"/>
      <c r="L98" s="355"/>
      <c r="M98" s="355"/>
      <c r="N98" s="355"/>
      <c r="O98" s="355"/>
      <c r="P98" s="355"/>
      <c r="Q98" s="355"/>
      <c r="R98" s="355"/>
      <c r="S98" s="356"/>
      <c r="T98" s="357"/>
      <c r="U98" s="299"/>
    </row>
    <row r="99" spans="1:21" s="240" customFormat="1">
      <c r="A99" s="130"/>
      <c r="B99" s="245"/>
      <c r="C99" s="249" t="s">
        <v>405</v>
      </c>
      <c r="D99" s="246"/>
      <c r="E99" s="379"/>
      <c r="F99" s="304"/>
      <c r="G99" s="119"/>
      <c r="H99" s="383"/>
      <c r="I99" s="355"/>
      <c r="J99" s="363"/>
      <c r="K99" s="355"/>
      <c r="L99" s="355"/>
      <c r="M99" s="355"/>
      <c r="N99" s="355"/>
      <c r="O99" s="355"/>
      <c r="P99" s="355"/>
      <c r="Q99" s="355"/>
      <c r="R99" s="355"/>
      <c r="S99" s="356"/>
      <c r="T99" s="357"/>
      <c r="U99" s="299"/>
    </row>
    <row r="100" spans="1:21" s="240" customFormat="1">
      <c r="A100" s="130"/>
      <c r="B100" s="245"/>
      <c r="C100" s="249" t="s">
        <v>83</v>
      </c>
      <c r="D100" s="220"/>
      <c r="E100" s="373"/>
      <c r="F100" s="304"/>
      <c r="G100" s="262"/>
      <c r="H100" s="355"/>
      <c r="I100" s="355"/>
      <c r="J100" s="363"/>
      <c r="K100" s="355"/>
      <c r="L100" s="355"/>
      <c r="M100" s="355"/>
      <c r="N100" s="355"/>
      <c r="O100" s="355"/>
      <c r="P100" s="355"/>
      <c r="Q100" s="355"/>
      <c r="R100" s="355"/>
      <c r="S100" s="356"/>
      <c r="T100" s="357"/>
      <c r="U100" s="299"/>
    </row>
    <row r="101" spans="1:21" s="240" customFormat="1" ht="15">
      <c r="A101" s="130"/>
      <c r="B101" s="245"/>
      <c r="C101" s="249" t="s">
        <v>556</v>
      </c>
      <c r="D101" s="220" t="s">
        <v>31</v>
      </c>
      <c r="E101" s="278">
        <v>1.26</v>
      </c>
      <c r="F101" s="304"/>
      <c r="G101" s="262">
        <f>E101*F101</f>
        <v>0</v>
      </c>
      <c r="H101" s="355"/>
      <c r="I101" s="355"/>
      <c r="J101" s="363"/>
      <c r="K101" s="355"/>
      <c r="L101" s="355"/>
      <c r="M101" s="355"/>
      <c r="N101" s="355"/>
      <c r="O101" s="355"/>
      <c r="P101" s="355"/>
      <c r="Q101" s="355"/>
      <c r="R101" s="355"/>
      <c r="S101" s="356"/>
      <c r="T101" s="357"/>
      <c r="U101" s="299"/>
    </row>
    <row r="102" spans="1:21" s="240" customFormat="1" ht="25.5">
      <c r="A102" s="130"/>
      <c r="B102" s="245"/>
      <c r="C102" s="249" t="s">
        <v>410</v>
      </c>
      <c r="D102" s="220" t="s">
        <v>38</v>
      </c>
      <c r="E102" s="278">
        <v>1</v>
      </c>
      <c r="F102" s="304"/>
      <c r="G102" s="262">
        <f>E102*F102</f>
        <v>0</v>
      </c>
      <c r="H102" s="355"/>
      <c r="I102" s="355"/>
      <c r="J102" s="363"/>
      <c r="K102" s="355"/>
      <c r="L102" s="355"/>
      <c r="M102" s="355"/>
      <c r="N102" s="355"/>
      <c r="O102" s="355"/>
      <c r="P102" s="355"/>
      <c r="Q102" s="355"/>
      <c r="R102" s="355"/>
      <c r="S102" s="356"/>
      <c r="T102" s="357"/>
      <c r="U102" s="299"/>
    </row>
    <row r="103" spans="1:21" s="240" customFormat="1">
      <c r="A103" s="130"/>
      <c r="B103" s="245"/>
      <c r="C103" s="249"/>
      <c r="D103" s="220"/>
      <c r="E103" s="373"/>
      <c r="F103" s="304"/>
      <c r="G103" s="262"/>
      <c r="H103" s="355"/>
      <c r="I103" s="355"/>
      <c r="J103" s="363"/>
      <c r="K103" s="355"/>
      <c r="L103" s="355"/>
      <c r="M103" s="355"/>
      <c r="N103" s="355"/>
      <c r="O103" s="355"/>
      <c r="P103" s="355"/>
      <c r="Q103" s="355"/>
      <c r="R103" s="355"/>
      <c r="S103" s="356"/>
      <c r="T103" s="357"/>
      <c r="U103" s="299"/>
    </row>
    <row r="104" spans="1:21" s="240" customFormat="1">
      <c r="A104" s="130"/>
      <c r="B104" s="245"/>
      <c r="C104" s="213" t="s">
        <v>59</v>
      </c>
      <c r="D104" s="497"/>
      <c r="E104" s="497"/>
      <c r="F104" s="482"/>
      <c r="G104" s="512"/>
      <c r="H104" s="355"/>
      <c r="I104" s="355"/>
      <c r="J104" s="363"/>
      <c r="K104" s="355"/>
      <c r="L104" s="355"/>
      <c r="M104" s="355"/>
      <c r="N104" s="355"/>
      <c r="O104" s="355"/>
      <c r="P104" s="355"/>
      <c r="Q104" s="355"/>
      <c r="R104" s="355"/>
      <c r="S104" s="356"/>
      <c r="T104" s="357"/>
      <c r="U104" s="299"/>
    </row>
    <row r="105" spans="1:21" s="240" customFormat="1">
      <c r="A105" s="130"/>
      <c r="B105" s="245"/>
      <c r="C105" s="217" t="s">
        <v>60</v>
      </c>
      <c r="D105" s="495"/>
      <c r="E105" s="495"/>
      <c r="F105" s="483"/>
      <c r="G105" s="513"/>
      <c r="H105" s="355"/>
      <c r="I105" s="355"/>
      <c r="J105" s="363"/>
      <c r="K105" s="355"/>
      <c r="L105" s="355"/>
      <c r="M105" s="355"/>
      <c r="N105" s="355"/>
      <c r="O105" s="355"/>
      <c r="P105" s="355"/>
      <c r="Q105" s="355"/>
      <c r="R105" s="355"/>
      <c r="S105" s="356"/>
      <c r="T105" s="357"/>
      <c r="U105" s="299"/>
    </row>
    <row r="106" spans="1:21" s="240" customFormat="1">
      <c r="A106" s="130"/>
      <c r="B106" s="245"/>
      <c r="C106" s="217" t="s">
        <v>61</v>
      </c>
      <c r="D106" s="495"/>
      <c r="E106" s="495"/>
      <c r="F106" s="483"/>
      <c r="G106" s="513"/>
      <c r="H106" s="355"/>
      <c r="I106" s="355"/>
      <c r="J106" s="363"/>
      <c r="K106" s="355"/>
      <c r="L106" s="355"/>
      <c r="M106" s="355"/>
      <c r="N106" s="355"/>
      <c r="O106" s="355"/>
      <c r="P106" s="355"/>
      <c r="Q106" s="355"/>
      <c r="R106" s="355"/>
      <c r="S106" s="356"/>
      <c r="T106" s="357"/>
      <c r="U106" s="299"/>
    </row>
    <row r="107" spans="1:21" s="240" customFormat="1">
      <c r="A107" s="130"/>
      <c r="B107" s="245"/>
      <c r="C107" s="216" t="s">
        <v>62</v>
      </c>
      <c r="D107" s="496"/>
      <c r="E107" s="496"/>
      <c r="F107" s="484"/>
      <c r="G107" s="514"/>
      <c r="H107" s="355"/>
      <c r="I107" s="355"/>
      <c r="J107" s="363"/>
      <c r="K107" s="355"/>
      <c r="L107" s="355"/>
      <c r="M107" s="355"/>
      <c r="N107" s="355"/>
      <c r="O107" s="355"/>
      <c r="P107" s="355"/>
      <c r="Q107" s="355"/>
      <c r="R107" s="355"/>
      <c r="S107" s="356"/>
      <c r="T107" s="357"/>
      <c r="U107" s="299"/>
    </row>
    <row r="108" spans="1:21" s="240" customFormat="1">
      <c r="A108" s="130"/>
      <c r="B108" s="92"/>
      <c r="C108" s="181"/>
      <c r="D108" s="498"/>
      <c r="E108" s="498"/>
      <c r="F108" s="485"/>
      <c r="G108" s="498"/>
      <c r="H108" s="355"/>
      <c r="I108" s="355"/>
      <c r="J108" s="363"/>
      <c r="K108" s="355"/>
      <c r="L108" s="355"/>
      <c r="M108" s="355"/>
      <c r="N108" s="355"/>
      <c r="O108" s="355"/>
      <c r="P108" s="355"/>
      <c r="Q108" s="355"/>
      <c r="R108" s="355"/>
      <c r="S108" s="356"/>
      <c r="T108" s="357"/>
      <c r="U108" s="299"/>
    </row>
    <row r="109" spans="1:21" s="240" customFormat="1" ht="13.5" thickBot="1">
      <c r="A109" s="119"/>
      <c r="B109" s="152"/>
      <c r="C109" s="154" t="s">
        <v>74</v>
      </c>
      <c r="D109" s="139"/>
      <c r="E109" s="368"/>
      <c r="F109" s="326"/>
      <c r="G109" s="264">
        <f>SUM(G24:G96)</f>
        <v>0</v>
      </c>
      <c r="H109" s="355"/>
      <c r="I109" s="355"/>
      <c r="J109" s="364"/>
      <c r="K109" s="355"/>
      <c r="L109" s="355"/>
      <c r="M109" s="355"/>
      <c r="N109" s="355"/>
      <c r="O109" s="355"/>
      <c r="P109" s="355"/>
      <c r="Q109" s="355"/>
      <c r="R109" s="355"/>
      <c r="S109" s="356"/>
      <c r="T109" s="357"/>
      <c r="U109" s="299"/>
    </row>
    <row r="110" spans="1:21" ht="13.5" thickTop="1">
      <c r="E110" s="398"/>
      <c r="F110" s="252"/>
      <c r="G110" s="515"/>
    </row>
    <row r="111" spans="1:21" s="232" customFormat="1">
      <c r="A111" s="80"/>
      <c r="B111" s="225"/>
      <c r="C111" s="431"/>
      <c r="D111" s="242"/>
      <c r="E111" s="374"/>
      <c r="F111" s="252"/>
      <c r="G111" s="283"/>
      <c r="H111" s="348"/>
      <c r="I111" s="348"/>
      <c r="J111" s="348"/>
      <c r="K111" s="348"/>
      <c r="L111" s="348"/>
      <c r="M111" s="348"/>
      <c r="N111" s="348"/>
      <c r="O111" s="348"/>
      <c r="P111" s="348"/>
      <c r="Q111" s="348"/>
      <c r="R111" s="348"/>
      <c r="S111" s="349"/>
      <c r="T111" s="350"/>
      <c r="U111" s="308"/>
    </row>
    <row r="112" spans="1:21" s="203" customFormat="1">
      <c r="A112" s="247"/>
      <c r="B112" s="111" t="s">
        <v>55</v>
      </c>
      <c r="C112" s="194" t="s">
        <v>92</v>
      </c>
      <c r="D112" s="25"/>
      <c r="E112" s="375"/>
      <c r="F112" s="251"/>
      <c r="G112" s="289"/>
      <c r="H112" s="351"/>
      <c r="I112" s="351"/>
      <c r="J112" s="351"/>
      <c r="K112" s="351"/>
      <c r="L112" s="351"/>
      <c r="M112" s="351"/>
      <c r="N112" s="351"/>
      <c r="O112" s="351"/>
      <c r="P112" s="351"/>
      <c r="Q112" s="351"/>
      <c r="R112" s="351"/>
      <c r="S112" s="352"/>
      <c r="T112" s="353"/>
      <c r="U112" s="305"/>
    </row>
    <row r="113" spans="1:21" s="203" customFormat="1">
      <c r="A113" s="247"/>
      <c r="B113" s="211"/>
      <c r="C113" s="425"/>
      <c r="D113" s="133"/>
      <c r="E113" s="380"/>
      <c r="F113" s="253"/>
      <c r="G113" s="290"/>
      <c r="H113" s="351"/>
      <c r="I113" s="351"/>
      <c r="J113" s="351"/>
      <c r="K113" s="351"/>
      <c r="L113" s="351"/>
      <c r="M113" s="351"/>
      <c r="N113" s="351"/>
      <c r="O113" s="351"/>
      <c r="P113" s="351"/>
      <c r="Q113" s="351"/>
      <c r="R113" s="351"/>
      <c r="S113" s="352"/>
      <c r="T113" s="353"/>
      <c r="U113" s="305"/>
    </row>
    <row r="114" spans="1:21" s="232" customFormat="1">
      <c r="A114" s="247"/>
      <c r="B114" s="211"/>
      <c r="C114" s="425" t="s">
        <v>10</v>
      </c>
      <c r="D114" s="210"/>
      <c r="E114" s="373"/>
      <c r="F114" s="255"/>
      <c r="G114" s="282"/>
      <c r="H114" s="348"/>
      <c r="I114" s="348"/>
      <c r="J114" s="348"/>
      <c r="K114" s="348"/>
      <c r="L114" s="348"/>
      <c r="M114" s="348"/>
      <c r="N114" s="348"/>
      <c r="O114" s="348"/>
      <c r="P114" s="348"/>
      <c r="Q114" s="348"/>
      <c r="R114" s="348"/>
      <c r="S114" s="349"/>
      <c r="T114" s="350"/>
      <c r="U114" s="308"/>
    </row>
    <row r="115" spans="1:21" s="232" customFormat="1" ht="38.25">
      <c r="A115" s="247"/>
      <c r="B115" s="211"/>
      <c r="C115" s="427" t="s">
        <v>187</v>
      </c>
      <c r="D115" s="474"/>
      <c r="E115" s="474"/>
      <c r="F115" s="473"/>
      <c r="G115" s="474"/>
      <c r="H115" s="348"/>
      <c r="I115" s="348"/>
      <c r="J115" s="348"/>
      <c r="K115" s="348"/>
      <c r="L115" s="348"/>
      <c r="M115" s="348"/>
      <c r="N115" s="348"/>
      <c r="O115" s="348"/>
      <c r="P115" s="348"/>
      <c r="Q115" s="348"/>
      <c r="R115" s="348"/>
      <c r="S115" s="349"/>
      <c r="T115" s="350"/>
      <c r="U115" s="308"/>
    </row>
    <row r="116" spans="1:21" s="232" customFormat="1" ht="63.75">
      <c r="A116" s="247"/>
      <c r="B116" s="211"/>
      <c r="C116" s="427" t="s">
        <v>188</v>
      </c>
      <c r="D116" s="474"/>
      <c r="E116" s="474"/>
      <c r="F116" s="473"/>
      <c r="G116" s="474"/>
      <c r="H116" s="348"/>
      <c r="I116" s="348"/>
      <c r="J116" s="348"/>
      <c r="K116" s="348"/>
      <c r="L116" s="348"/>
      <c r="M116" s="348"/>
      <c r="N116" s="348"/>
      <c r="O116" s="348"/>
      <c r="P116" s="348"/>
      <c r="Q116" s="348"/>
      <c r="R116" s="348"/>
      <c r="S116" s="349"/>
      <c r="T116" s="350"/>
      <c r="U116" s="308"/>
    </row>
    <row r="117" spans="1:21" s="232" customFormat="1" ht="51">
      <c r="A117" s="247"/>
      <c r="B117" s="211"/>
      <c r="C117" s="427" t="s">
        <v>76</v>
      </c>
      <c r="D117" s="474"/>
      <c r="E117" s="474"/>
      <c r="F117" s="473"/>
      <c r="G117" s="474"/>
      <c r="H117" s="348"/>
      <c r="I117" s="348"/>
      <c r="J117" s="348"/>
      <c r="K117" s="348"/>
      <c r="L117" s="348"/>
      <c r="M117" s="348"/>
      <c r="N117" s="348"/>
      <c r="O117" s="348"/>
      <c r="P117" s="348"/>
      <c r="Q117" s="348"/>
      <c r="R117" s="348"/>
      <c r="S117" s="349"/>
      <c r="T117" s="350"/>
      <c r="U117" s="308"/>
    </row>
    <row r="118" spans="1:21" s="232" customFormat="1" ht="38.25">
      <c r="A118" s="247"/>
      <c r="B118" s="211"/>
      <c r="C118" s="427" t="s">
        <v>88</v>
      </c>
      <c r="D118" s="474"/>
      <c r="E118" s="474"/>
      <c r="F118" s="473"/>
      <c r="G118" s="474"/>
      <c r="H118" s="348"/>
      <c r="I118" s="348"/>
      <c r="J118" s="348"/>
      <c r="K118" s="348"/>
      <c r="L118" s="348"/>
      <c r="M118" s="348"/>
      <c r="N118" s="348"/>
      <c r="O118" s="348"/>
      <c r="P118" s="348"/>
      <c r="Q118" s="348"/>
      <c r="R118" s="348"/>
      <c r="S118" s="349"/>
      <c r="T118" s="350"/>
      <c r="U118" s="308"/>
    </row>
    <row r="119" spans="1:21" s="232" customFormat="1" ht="38.25">
      <c r="A119" s="247"/>
      <c r="B119" s="211"/>
      <c r="C119" s="427" t="s">
        <v>89</v>
      </c>
      <c r="D119" s="474"/>
      <c r="E119" s="474"/>
      <c r="F119" s="473"/>
      <c r="G119" s="474"/>
      <c r="H119" s="348"/>
      <c r="I119" s="348"/>
      <c r="J119" s="348"/>
      <c r="K119" s="348"/>
      <c r="L119" s="348"/>
      <c r="M119" s="348"/>
      <c r="N119" s="348"/>
      <c r="O119" s="348"/>
      <c r="P119" s="348"/>
      <c r="Q119" s="348"/>
      <c r="R119" s="348"/>
      <c r="S119" s="349"/>
      <c r="T119" s="350"/>
      <c r="U119" s="308"/>
    </row>
    <row r="120" spans="1:21" s="232" customFormat="1" ht="51">
      <c r="A120" s="247"/>
      <c r="B120" s="211"/>
      <c r="C120" s="427" t="s">
        <v>90</v>
      </c>
      <c r="D120" s="474"/>
      <c r="E120" s="474"/>
      <c r="F120" s="473"/>
      <c r="G120" s="474"/>
      <c r="H120" s="348"/>
      <c r="I120" s="348"/>
      <c r="J120" s="348"/>
      <c r="K120" s="348"/>
      <c r="L120" s="348"/>
      <c r="M120" s="348"/>
      <c r="N120" s="348"/>
      <c r="O120" s="348"/>
      <c r="P120" s="348"/>
      <c r="Q120" s="348"/>
      <c r="R120" s="348"/>
      <c r="S120" s="349"/>
      <c r="T120" s="350"/>
      <c r="U120" s="308"/>
    </row>
    <row r="121" spans="1:21" s="232" customFormat="1" ht="25.5">
      <c r="A121" s="247"/>
      <c r="B121" s="211"/>
      <c r="C121" s="427" t="s">
        <v>84</v>
      </c>
      <c r="D121" s="474"/>
      <c r="E121" s="474"/>
      <c r="F121" s="473"/>
      <c r="G121" s="474"/>
      <c r="H121" s="348"/>
      <c r="I121" s="348"/>
      <c r="J121" s="348"/>
      <c r="K121" s="348"/>
      <c r="L121" s="348"/>
      <c r="M121" s="348"/>
      <c r="N121" s="348"/>
      <c r="O121" s="348"/>
      <c r="P121" s="348"/>
      <c r="Q121" s="348"/>
      <c r="R121" s="348"/>
      <c r="S121" s="349"/>
      <c r="T121" s="350"/>
      <c r="U121" s="308"/>
    </row>
    <row r="122" spans="1:21" s="232" customFormat="1" ht="63.75">
      <c r="A122" s="247"/>
      <c r="B122" s="211"/>
      <c r="C122" s="427" t="s">
        <v>362</v>
      </c>
      <c r="D122" s="474"/>
      <c r="E122" s="474"/>
      <c r="F122" s="473"/>
      <c r="G122" s="474"/>
      <c r="H122" s="348"/>
      <c r="I122" s="348"/>
      <c r="J122" s="348"/>
      <c r="K122" s="348"/>
      <c r="L122" s="348"/>
      <c r="M122" s="348"/>
      <c r="N122" s="348"/>
      <c r="O122" s="348"/>
      <c r="P122" s="348"/>
      <c r="Q122" s="348"/>
      <c r="R122" s="348"/>
      <c r="S122" s="349"/>
      <c r="T122" s="350"/>
      <c r="U122" s="308"/>
    </row>
    <row r="123" spans="1:21" s="232" customFormat="1" ht="76.5">
      <c r="A123" s="247"/>
      <c r="B123" s="211"/>
      <c r="C123" s="427" t="s">
        <v>226</v>
      </c>
      <c r="D123" s="474"/>
      <c r="E123" s="474"/>
      <c r="F123" s="473"/>
      <c r="G123" s="474"/>
      <c r="H123" s="348"/>
      <c r="I123" s="348"/>
      <c r="J123" s="348"/>
      <c r="K123" s="348"/>
      <c r="L123" s="348"/>
      <c r="M123" s="348"/>
      <c r="N123" s="348"/>
      <c r="O123" s="348"/>
      <c r="P123" s="348"/>
      <c r="Q123" s="348"/>
      <c r="R123" s="348"/>
      <c r="S123" s="349"/>
      <c r="T123" s="350"/>
      <c r="U123" s="308"/>
    </row>
    <row r="124" spans="1:21" s="232" customFormat="1" ht="38.25">
      <c r="A124" s="247"/>
      <c r="B124" s="211"/>
      <c r="C124" s="427" t="s">
        <v>85</v>
      </c>
      <c r="D124" s="474"/>
      <c r="E124" s="474"/>
      <c r="F124" s="473"/>
      <c r="G124" s="474"/>
      <c r="H124" s="348"/>
      <c r="I124" s="348"/>
      <c r="J124" s="348"/>
      <c r="K124" s="348"/>
      <c r="L124" s="348"/>
      <c r="M124" s="348"/>
      <c r="N124" s="348"/>
      <c r="O124" s="348"/>
      <c r="P124" s="348"/>
      <c r="Q124" s="348"/>
      <c r="R124" s="348"/>
      <c r="S124" s="349"/>
      <c r="T124" s="350"/>
      <c r="U124" s="308"/>
    </row>
    <row r="125" spans="1:21" s="232" customFormat="1" ht="102">
      <c r="A125" s="247"/>
      <c r="B125" s="211"/>
      <c r="C125" s="427" t="s">
        <v>227</v>
      </c>
      <c r="D125" s="474"/>
      <c r="E125" s="474"/>
      <c r="F125" s="473"/>
      <c r="G125" s="474"/>
      <c r="H125" s="348"/>
      <c r="I125" s="348"/>
      <c r="J125" s="348"/>
      <c r="K125" s="348"/>
      <c r="L125" s="348"/>
      <c r="M125" s="348"/>
      <c r="N125" s="348"/>
      <c r="O125" s="348"/>
      <c r="P125" s="348"/>
      <c r="Q125" s="348"/>
      <c r="R125" s="348"/>
      <c r="S125" s="349"/>
      <c r="T125" s="350"/>
      <c r="U125" s="308"/>
    </row>
    <row r="126" spans="1:21" s="232" customFormat="1" ht="51">
      <c r="A126" s="247"/>
      <c r="B126" s="211"/>
      <c r="C126" s="427" t="s">
        <v>86</v>
      </c>
      <c r="D126" s="474"/>
      <c r="E126" s="474"/>
      <c r="F126" s="473"/>
      <c r="G126" s="474"/>
      <c r="H126" s="348"/>
      <c r="I126" s="348"/>
      <c r="J126" s="348"/>
      <c r="K126" s="348"/>
      <c r="L126" s="348"/>
      <c r="M126" s="348"/>
      <c r="N126" s="348"/>
      <c r="O126" s="348"/>
      <c r="P126" s="348"/>
      <c r="Q126" s="348"/>
      <c r="R126" s="348"/>
      <c r="S126" s="349"/>
      <c r="T126" s="350"/>
      <c r="U126" s="308"/>
    </row>
    <row r="127" spans="1:21" s="232" customFormat="1" ht="76.5">
      <c r="A127" s="247"/>
      <c r="B127" s="211"/>
      <c r="C127" s="427" t="s">
        <v>165</v>
      </c>
      <c r="D127" s="474"/>
      <c r="E127" s="474"/>
      <c r="F127" s="473"/>
      <c r="G127" s="474"/>
      <c r="H127" s="348"/>
      <c r="I127" s="348"/>
      <c r="J127" s="348"/>
      <c r="K127" s="348"/>
      <c r="L127" s="348"/>
      <c r="M127" s="348"/>
      <c r="N127" s="348"/>
      <c r="O127" s="348"/>
      <c r="P127" s="348"/>
      <c r="Q127" s="348"/>
      <c r="R127" s="348"/>
      <c r="S127" s="349"/>
      <c r="T127" s="350"/>
      <c r="U127" s="308"/>
    </row>
    <row r="128" spans="1:21" s="232" customFormat="1" ht="191.25">
      <c r="A128" s="247"/>
      <c r="B128" s="211"/>
      <c r="C128" s="427" t="s">
        <v>363</v>
      </c>
      <c r="D128" s="474"/>
      <c r="E128" s="474"/>
      <c r="F128" s="473"/>
      <c r="G128" s="474"/>
      <c r="H128" s="348"/>
      <c r="I128" s="348"/>
      <c r="J128" s="348"/>
      <c r="K128" s="348"/>
      <c r="L128" s="348"/>
      <c r="M128" s="348"/>
      <c r="N128" s="348"/>
      <c r="O128" s="348"/>
      <c r="P128" s="348"/>
      <c r="Q128" s="348"/>
      <c r="R128" s="348"/>
      <c r="S128" s="349"/>
      <c r="T128" s="350"/>
      <c r="U128" s="308"/>
    </row>
    <row r="129" spans="1:21" s="232" customFormat="1" ht="165.75">
      <c r="A129" s="247"/>
      <c r="B129" s="211"/>
      <c r="C129" s="427" t="s">
        <v>333</v>
      </c>
      <c r="D129" s="474"/>
      <c r="E129" s="474"/>
      <c r="F129" s="473"/>
      <c r="G129" s="474"/>
      <c r="H129" s="348"/>
      <c r="I129" s="348"/>
      <c r="J129" s="348"/>
      <c r="K129" s="348"/>
      <c r="L129" s="348"/>
      <c r="M129" s="348"/>
      <c r="N129" s="348"/>
      <c r="O129" s="348"/>
      <c r="P129" s="348"/>
      <c r="Q129" s="348"/>
      <c r="R129" s="348"/>
      <c r="S129" s="349"/>
      <c r="T129" s="350"/>
      <c r="U129" s="308"/>
    </row>
    <row r="130" spans="1:21" s="232" customFormat="1">
      <c r="A130" s="247"/>
      <c r="B130" s="211"/>
      <c r="C130" s="426" t="s">
        <v>189</v>
      </c>
      <c r="D130" s="210"/>
      <c r="E130" s="373"/>
      <c r="F130" s="255"/>
      <c r="G130" s="282"/>
      <c r="H130" s="348"/>
      <c r="I130" s="348"/>
      <c r="J130" s="348"/>
      <c r="K130" s="348"/>
      <c r="L130" s="348"/>
      <c r="M130" s="348"/>
      <c r="N130" s="348"/>
      <c r="O130" s="348"/>
      <c r="P130" s="348"/>
      <c r="Q130" s="348"/>
      <c r="R130" s="348"/>
      <c r="S130" s="349"/>
      <c r="T130" s="350"/>
      <c r="U130" s="308"/>
    </row>
    <row r="131" spans="1:21" s="232" customFormat="1" ht="267.75">
      <c r="A131" s="247"/>
      <c r="B131" s="211"/>
      <c r="C131" s="427" t="s">
        <v>334</v>
      </c>
      <c r="D131" s="474"/>
      <c r="E131" s="474"/>
      <c r="F131" s="473"/>
      <c r="G131" s="474"/>
      <c r="H131" s="348"/>
      <c r="I131" s="348"/>
      <c r="J131" s="348"/>
      <c r="K131" s="348"/>
      <c r="L131" s="348"/>
      <c r="M131" s="348"/>
      <c r="N131" s="348"/>
      <c r="O131" s="348"/>
      <c r="P131" s="348"/>
      <c r="Q131" s="348"/>
      <c r="R131" s="348"/>
      <c r="S131" s="349"/>
      <c r="T131" s="350"/>
      <c r="U131" s="308"/>
    </row>
    <row r="132" spans="1:21" s="232" customFormat="1" ht="191.25">
      <c r="A132" s="247"/>
      <c r="B132" s="211"/>
      <c r="C132" s="427" t="s">
        <v>335</v>
      </c>
      <c r="D132" s="474"/>
      <c r="E132" s="474"/>
      <c r="F132" s="473"/>
      <c r="G132" s="474"/>
      <c r="H132" s="348"/>
      <c r="I132" s="348"/>
      <c r="J132" s="348"/>
      <c r="K132" s="348"/>
      <c r="L132" s="348"/>
      <c r="M132" s="348"/>
      <c r="N132" s="348"/>
      <c r="O132" s="348"/>
      <c r="P132" s="348"/>
      <c r="Q132" s="348"/>
      <c r="R132" s="348"/>
      <c r="S132" s="349"/>
      <c r="T132" s="350"/>
      <c r="U132" s="308"/>
    </row>
    <row r="133" spans="1:21" s="232" customFormat="1" ht="331.5">
      <c r="A133" s="247"/>
      <c r="B133" s="211"/>
      <c r="C133" s="427" t="s">
        <v>190</v>
      </c>
      <c r="D133" s="474"/>
      <c r="E133" s="474"/>
      <c r="F133" s="473"/>
      <c r="G133" s="474"/>
      <c r="H133" s="348"/>
      <c r="I133" s="348"/>
      <c r="J133" s="348"/>
      <c r="K133" s="348"/>
      <c r="L133" s="348"/>
      <c r="M133" s="348"/>
      <c r="N133" s="348"/>
      <c r="O133" s="348"/>
      <c r="P133" s="348"/>
      <c r="Q133" s="348"/>
      <c r="R133" s="348"/>
      <c r="S133" s="349"/>
      <c r="T133" s="350"/>
      <c r="U133" s="308"/>
    </row>
    <row r="134" spans="1:21" s="232" customFormat="1">
      <c r="A134" s="247"/>
      <c r="B134" s="211"/>
      <c r="C134" s="426"/>
      <c r="D134" s="210"/>
      <c r="E134" s="373"/>
      <c r="F134" s="255"/>
      <c r="G134" s="282"/>
      <c r="H134" s="348"/>
      <c r="I134" s="348"/>
      <c r="J134" s="348"/>
      <c r="K134" s="348"/>
      <c r="L134" s="348"/>
      <c r="M134" s="348"/>
      <c r="N134" s="348"/>
      <c r="O134" s="348"/>
      <c r="P134" s="348"/>
      <c r="Q134" s="348"/>
      <c r="R134" s="348"/>
      <c r="S134" s="349"/>
      <c r="T134" s="350"/>
      <c r="U134" s="308"/>
    </row>
    <row r="135" spans="1:21" s="232" customFormat="1" ht="25.5">
      <c r="A135" s="247"/>
      <c r="B135" s="211" t="s">
        <v>14</v>
      </c>
      <c r="C135" s="427" t="s">
        <v>380</v>
      </c>
      <c r="D135" s="210"/>
      <c r="E135" s="373"/>
      <c r="F135" s="255"/>
      <c r="G135" s="282"/>
      <c r="H135" s="348"/>
      <c r="I135" s="348"/>
      <c r="J135" s="348"/>
      <c r="K135" s="348"/>
      <c r="L135" s="348"/>
      <c r="M135" s="348"/>
      <c r="N135" s="348"/>
      <c r="O135" s="348"/>
      <c r="P135" s="348"/>
      <c r="Q135" s="348"/>
      <c r="R135" s="348"/>
      <c r="S135" s="349"/>
      <c r="T135" s="350"/>
      <c r="U135" s="308"/>
    </row>
    <row r="136" spans="1:21" s="232" customFormat="1" ht="25.5">
      <c r="A136" s="247"/>
      <c r="B136" s="211"/>
      <c r="C136" s="427" t="s">
        <v>381</v>
      </c>
      <c r="D136" s="210"/>
      <c r="E136" s="373"/>
      <c r="F136" s="255"/>
      <c r="G136" s="282"/>
      <c r="H136" s="348"/>
      <c r="I136" s="348"/>
      <c r="J136" s="348"/>
      <c r="K136" s="348"/>
      <c r="L136" s="348"/>
      <c r="M136" s="348"/>
      <c r="N136" s="348"/>
      <c r="O136" s="348"/>
      <c r="P136" s="348"/>
      <c r="Q136" s="348"/>
      <c r="R136" s="348"/>
      <c r="S136" s="349"/>
      <c r="T136" s="350"/>
      <c r="U136" s="308"/>
    </row>
    <row r="137" spans="1:21" s="232" customFormat="1">
      <c r="A137" s="247"/>
      <c r="B137" s="211"/>
      <c r="C137" s="427" t="s">
        <v>248</v>
      </c>
      <c r="D137" s="210"/>
      <c r="E137" s="373"/>
      <c r="F137" s="255"/>
      <c r="G137" s="282"/>
      <c r="H137" s="348"/>
      <c r="I137" s="348"/>
      <c r="J137" s="348"/>
      <c r="K137" s="348"/>
      <c r="L137" s="348"/>
      <c r="M137" s="348"/>
      <c r="N137" s="348"/>
      <c r="O137" s="348"/>
      <c r="P137" s="348"/>
      <c r="Q137" s="348"/>
      <c r="R137" s="348"/>
      <c r="S137" s="349"/>
      <c r="T137" s="350"/>
      <c r="U137" s="308"/>
    </row>
    <row r="138" spans="1:21" s="232" customFormat="1" ht="25.5">
      <c r="A138" s="247"/>
      <c r="B138" s="211"/>
      <c r="C138" s="427" t="s">
        <v>249</v>
      </c>
      <c r="D138" s="210"/>
      <c r="E138" s="373"/>
      <c r="F138" s="255"/>
      <c r="G138" s="282"/>
      <c r="H138" s="348"/>
      <c r="I138" s="348"/>
      <c r="J138" s="348"/>
      <c r="K138" s="348"/>
      <c r="L138" s="348"/>
      <c r="M138" s="348"/>
      <c r="N138" s="348"/>
      <c r="O138" s="348"/>
      <c r="P138" s="348"/>
      <c r="Q138" s="348"/>
      <c r="R138" s="348"/>
      <c r="S138" s="349"/>
      <c r="T138" s="350"/>
      <c r="U138" s="308"/>
    </row>
    <row r="139" spans="1:21" s="232" customFormat="1" ht="38.25">
      <c r="A139" s="247"/>
      <c r="B139" s="211"/>
      <c r="C139" s="427" t="s">
        <v>382</v>
      </c>
      <c r="D139" s="210"/>
      <c r="E139" s="373"/>
      <c r="F139" s="255"/>
      <c r="G139" s="282"/>
      <c r="H139" s="348"/>
      <c r="I139" s="348"/>
      <c r="J139" s="348"/>
      <c r="K139" s="348"/>
      <c r="L139" s="348"/>
      <c r="M139" s="348"/>
      <c r="N139" s="348"/>
      <c r="O139" s="348"/>
      <c r="P139" s="348"/>
      <c r="Q139" s="348"/>
      <c r="R139" s="348"/>
      <c r="S139" s="349"/>
      <c r="T139" s="350"/>
      <c r="U139" s="308"/>
    </row>
    <row r="140" spans="1:21" s="232" customFormat="1" ht="25.5">
      <c r="A140" s="247"/>
      <c r="B140" s="211"/>
      <c r="C140" s="427" t="s">
        <v>249</v>
      </c>
      <c r="D140" s="210"/>
      <c r="E140" s="373"/>
      <c r="F140" s="255"/>
      <c r="G140" s="282"/>
      <c r="H140" s="348"/>
      <c r="I140" s="348"/>
      <c r="J140" s="348"/>
      <c r="K140" s="348"/>
      <c r="L140" s="348"/>
      <c r="M140" s="348"/>
      <c r="N140" s="348"/>
      <c r="O140" s="348"/>
      <c r="P140" s="348"/>
      <c r="Q140" s="348"/>
      <c r="R140" s="348"/>
      <c r="S140" s="349"/>
      <c r="T140" s="350"/>
      <c r="U140" s="308"/>
    </row>
    <row r="141" spans="1:21" s="232" customFormat="1" ht="15">
      <c r="A141" s="247"/>
      <c r="B141" s="211"/>
      <c r="C141" s="427" t="s">
        <v>248</v>
      </c>
      <c r="D141" s="226" t="s">
        <v>31</v>
      </c>
      <c r="E141" s="260">
        <v>8.85</v>
      </c>
      <c r="F141" s="304"/>
      <c r="G141" s="262">
        <f>E141*F141</f>
        <v>0</v>
      </c>
      <c r="H141" s="348"/>
      <c r="I141" s="348"/>
      <c r="J141" s="348"/>
      <c r="K141" s="348"/>
      <c r="L141" s="348"/>
      <c r="M141" s="348"/>
      <c r="N141" s="348"/>
      <c r="O141" s="348"/>
      <c r="P141" s="348"/>
      <c r="Q141" s="348"/>
      <c r="R141" s="348"/>
      <c r="S141" s="349"/>
      <c r="T141" s="350"/>
      <c r="U141" s="308"/>
    </row>
    <row r="142" spans="1:21" s="232" customFormat="1">
      <c r="A142" s="247"/>
      <c r="B142" s="211"/>
      <c r="C142" s="427"/>
      <c r="D142" s="226"/>
      <c r="E142" s="371"/>
      <c r="F142" s="304"/>
      <c r="G142" s="262"/>
      <c r="H142" s="348"/>
      <c r="I142" s="348"/>
      <c r="J142" s="348"/>
      <c r="K142" s="348"/>
      <c r="L142" s="348"/>
      <c r="M142" s="348"/>
      <c r="N142" s="348"/>
      <c r="O142" s="348"/>
      <c r="P142" s="348"/>
      <c r="Q142" s="348"/>
      <c r="R142" s="348"/>
      <c r="S142" s="349"/>
      <c r="T142" s="350"/>
      <c r="U142" s="308"/>
    </row>
    <row r="143" spans="1:21" s="232" customFormat="1" ht="25.5">
      <c r="A143" s="247"/>
      <c r="B143" s="211" t="s">
        <v>22</v>
      </c>
      <c r="C143" s="427" t="s">
        <v>365</v>
      </c>
      <c r="D143" s="210"/>
      <c r="E143" s="373"/>
      <c r="F143" s="255"/>
      <c r="G143" s="282"/>
      <c r="H143" s="348"/>
      <c r="I143" s="348"/>
      <c r="J143" s="348"/>
      <c r="K143" s="348"/>
      <c r="L143" s="348"/>
      <c r="M143" s="348"/>
      <c r="N143" s="348"/>
      <c r="O143" s="348"/>
      <c r="P143" s="348"/>
      <c r="Q143" s="348"/>
      <c r="R143" s="348"/>
      <c r="S143" s="349"/>
      <c r="T143" s="350"/>
      <c r="U143" s="308"/>
    </row>
    <row r="144" spans="1:21" s="232" customFormat="1" ht="25.5">
      <c r="A144" s="247"/>
      <c r="B144" s="211"/>
      <c r="C144" s="427" t="s">
        <v>383</v>
      </c>
      <c r="D144" s="210"/>
      <c r="E144" s="373"/>
      <c r="F144" s="255"/>
      <c r="G144" s="282"/>
      <c r="H144" s="348"/>
      <c r="I144" s="348"/>
      <c r="J144" s="348"/>
      <c r="K144" s="348"/>
      <c r="L144" s="348"/>
      <c r="M144" s="348"/>
      <c r="N144" s="348"/>
      <c r="O144" s="348"/>
      <c r="P144" s="348"/>
      <c r="Q144" s="348"/>
      <c r="R144" s="348"/>
      <c r="S144" s="349"/>
      <c r="T144" s="350"/>
      <c r="U144" s="308"/>
    </row>
    <row r="145" spans="1:21" s="232" customFormat="1">
      <c r="A145" s="247"/>
      <c r="B145" s="211"/>
      <c r="C145" s="427" t="s">
        <v>248</v>
      </c>
      <c r="D145" s="210"/>
      <c r="E145" s="373"/>
      <c r="F145" s="255"/>
      <c r="G145" s="282"/>
      <c r="H145" s="348"/>
      <c r="I145" s="348"/>
      <c r="J145" s="348"/>
      <c r="K145" s="348"/>
      <c r="L145" s="348"/>
      <c r="M145" s="348"/>
      <c r="N145" s="348"/>
      <c r="O145" s="348"/>
      <c r="P145" s="348"/>
      <c r="Q145" s="348"/>
      <c r="R145" s="348"/>
      <c r="S145" s="349"/>
      <c r="T145" s="350"/>
      <c r="U145" s="308"/>
    </row>
    <row r="146" spans="1:21" s="232" customFormat="1" ht="25.5">
      <c r="A146" s="247"/>
      <c r="B146" s="211"/>
      <c r="C146" s="427" t="s">
        <v>249</v>
      </c>
      <c r="D146" s="210"/>
      <c r="E146" s="373"/>
      <c r="F146" s="255"/>
      <c r="G146" s="282"/>
      <c r="H146" s="348"/>
      <c r="I146" s="348"/>
      <c r="J146" s="348"/>
      <c r="K146" s="348"/>
      <c r="L146" s="348"/>
      <c r="M146" s="348"/>
      <c r="N146" s="348"/>
      <c r="O146" s="348"/>
      <c r="P146" s="348"/>
      <c r="Q146" s="348"/>
      <c r="R146" s="348"/>
      <c r="S146" s="349"/>
      <c r="T146" s="350"/>
      <c r="U146" s="308"/>
    </row>
    <row r="147" spans="1:21" s="232" customFormat="1" ht="38.25">
      <c r="A147" s="247"/>
      <c r="B147" s="211"/>
      <c r="C147" s="427" t="s">
        <v>243</v>
      </c>
      <c r="D147" s="210"/>
      <c r="E147" s="373"/>
      <c r="F147" s="255"/>
      <c r="G147" s="282"/>
      <c r="H147" s="348"/>
      <c r="I147" s="348"/>
      <c r="J147" s="348"/>
      <c r="K147" s="348"/>
      <c r="L147" s="348"/>
      <c r="M147" s="348"/>
      <c r="N147" s="348"/>
      <c r="O147" s="348"/>
      <c r="P147" s="348"/>
      <c r="Q147" s="348"/>
      <c r="R147" s="348"/>
      <c r="S147" s="349"/>
      <c r="T147" s="350"/>
      <c r="U147" s="308"/>
    </row>
    <row r="148" spans="1:21" s="232" customFormat="1">
      <c r="A148" s="247"/>
      <c r="B148" s="211"/>
      <c r="C148" s="427" t="s">
        <v>379</v>
      </c>
      <c r="D148" s="210"/>
      <c r="E148" s="373"/>
      <c r="F148" s="255"/>
      <c r="G148" s="282"/>
      <c r="H148" s="348"/>
      <c r="I148" s="348"/>
      <c r="J148" s="348"/>
      <c r="K148" s="348"/>
      <c r="L148" s="348"/>
      <c r="M148" s="348"/>
      <c r="N148" s="348"/>
      <c r="O148" s="348"/>
      <c r="P148" s="348"/>
      <c r="Q148" s="348"/>
      <c r="R148" s="348"/>
      <c r="S148" s="349"/>
      <c r="T148" s="350"/>
      <c r="U148" s="308"/>
    </row>
    <row r="149" spans="1:21" s="232" customFormat="1" ht="38.25">
      <c r="A149" s="247"/>
      <c r="B149" s="211"/>
      <c r="C149" s="427" t="s">
        <v>243</v>
      </c>
      <c r="D149" s="210"/>
      <c r="E149" s="373"/>
      <c r="F149" s="255"/>
      <c r="G149" s="282"/>
      <c r="H149" s="348"/>
      <c r="I149" s="348"/>
      <c r="J149" s="348"/>
      <c r="K149" s="348"/>
      <c r="L149" s="348"/>
      <c r="M149" s="348"/>
      <c r="N149" s="348"/>
      <c r="O149" s="348"/>
      <c r="P149" s="348"/>
      <c r="Q149" s="348"/>
      <c r="R149" s="348"/>
      <c r="S149" s="349"/>
      <c r="T149" s="350"/>
      <c r="U149" s="308"/>
    </row>
    <row r="150" spans="1:21" s="232" customFormat="1" ht="25.5">
      <c r="A150" s="247"/>
      <c r="B150" s="211"/>
      <c r="C150" s="427" t="s">
        <v>249</v>
      </c>
      <c r="D150" s="210"/>
      <c r="E150" s="373"/>
      <c r="F150" s="255"/>
      <c r="G150" s="282"/>
      <c r="H150" s="348"/>
      <c r="I150" s="348"/>
      <c r="J150" s="348"/>
      <c r="K150" s="348"/>
      <c r="L150" s="348"/>
      <c r="M150" s="348"/>
      <c r="N150" s="348"/>
      <c r="O150" s="348"/>
      <c r="P150" s="348"/>
      <c r="Q150" s="348"/>
      <c r="R150" s="348"/>
      <c r="S150" s="349"/>
      <c r="T150" s="350"/>
      <c r="U150" s="308"/>
    </row>
    <row r="151" spans="1:21" s="232" customFormat="1" ht="15">
      <c r="A151" s="247"/>
      <c r="B151" s="211"/>
      <c r="C151" s="427" t="s">
        <v>248</v>
      </c>
      <c r="D151" s="226" t="s">
        <v>31</v>
      </c>
      <c r="E151" s="260">
        <v>7.8</v>
      </c>
      <c r="F151" s="304"/>
      <c r="G151" s="262">
        <f>E151*F151</f>
        <v>0</v>
      </c>
      <c r="H151" s="348"/>
      <c r="I151" s="348"/>
      <c r="J151" s="348"/>
      <c r="K151" s="348"/>
      <c r="L151" s="348"/>
      <c r="M151" s="348"/>
      <c r="N151" s="348"/>
      <c r="O151" s="348"/>
      <c r="P151" s="348"/>
      <c r="Q151" s="348"/>
      <c r="R151" s="348"/>
      <c r="S151" s="349"/>
      <c r="T151" s="350"/>
      <c r="U151" s="308"/>
    </row>
    <row r="152" spans="1:21" s="232" customFormat="1">
      <c r="A152" s="247"/>
      <c r="B152" s="225"/>
      <c r="C152" s="214"/>
      <c r="D152" s="210"/>
      <c r="E152" s="381"/>
      <c r="F152" s="304"/>
      <c r="G152" s="262"/>
      <c r="H152" s="348"/>
      <c r="I152" s="348"/>
      <c r="J152" s="348"/>
      <c r="K152" s="348"/>
      <c r="L152" s="348"/>
      <c r="M152" s="348"/>
      <c r="N152" s="348"/>
      <c r="O152" s="348"/>
      <c r="P152" s="348"/>
      <c r="Q152" s="348"/>
      <c r="R152" s="348"/>
      <c r="S152" s="349"/>
      <c r="T152" s="350"/>
      <c r="U152" s="308"/>
    </row>
    <row r="153" spans="1:21" s="232" customFormat="1" ht="51">
      <c r="A153" s="247"/>
      <c r="B153" s="211" t="s">
        <v>15</v>
      </c>
      <c r="C153" s="427" t="s">
        <v>151</v>
      </c>
      <c r="D153" s="226"/>
      <c r="E153" s="371"/>
      <c r="F153" s="304"/>
      <c r="G153" s="262"/>
      <c r="H153" s="348"/>
      <c r="I153" s="348"/>
      <c r="J153" s="348"/>
      <c r="K153" s="348"/>
      <c r="L153" s="348"/>
      <c r="M153" s="348"/>
      <c r="N153" s="348"/>
      <c r="O153" s="348"/>
      <c r="P153" s="348"/>
      <c r="Q153" s="348"/>
      <c r="R153" s="348"/>
      <c r="S153" s="349"/>
      <c r="T153" s="350"/>
      <c r="U153" s="308"/>
    </row>
    <row r="154" spans="1:21" s="232" customFormat="1">
      <c r="A154" s="247"/>
      <c r="B154" s="211"/>
      <c r="C154" s="218" t="s">
        <v>242</v>
      </c>
      <c r="D154" s="226" t="s">
        <v>37</v>
      </c>
      <c r="E154" s="260">
        <v>2.5</v>
      </c>
      <c r="F154" s="304"/>
      <c r="G154" s="262">
        <f>E154*F154</f>
        <v>0</v>
      </c>
      <c r="H154" s="348"/>
      <c r="I154" s="348"/>
      <c r="J154" s="348"/>
      <c r="K154" s="348"/>
      <c r="L154" s="348"/>
      <c r="M154" s="348"/>
      <c r="N154" s="348"/>
      <c r="O154" s="348"/>
      <c r="P154" s="348"/>
      <c r="Q154" s="348"/>
      <c r="R154" s="348"/>
      <c r="S154" s="349"/>
      <c r="T154" s="350"/>
      <c r="U154" s="308"/>
    </row>
    <row r="155" spans="1:21" s="232" customFormat="1">
      <c r="A155" s="247"/>
      <c r="B155" s="225"/>
      <c r="C155" s="427"/>
      <c r="D155" s="226"/>
      <c r="E155" s="373"/>
      <c r="F155" s="304"/>
      <c r="G155" s="262"/>
      <c r="H155" s="348"/>
      <c r="I155" s="348"/>
      <c r="J155" s="348"/>
      <c r="K155" s="348"/>
      <c r="L155" s="348"/>
      <c r="M155" s="348"/>
      <c r="N155" s="348"/>
      <c r="O155" s="348"/>
      <c r="P155" s="348"/>
      <c r="Q155" s="348"/>
      <c r="R155" s="348"/>
      <c r="S155" s="349"/>
      <c r="T155" s="350"/>
      <c r="U155" s="308"/>
    </row>
    <row r="156" spans="1:21" s="232" customFormat="1">
      <c r="A156" s="247"/>
      <c r="B156" s="225"/>
      <c r="C156" s="230"/>
      <c r="D156" s="242"/>
      <c r="E156" s="374"/>
      <c r="F156" s="255"/>
      <c r="G156" s="283"/>
      <c r="H156" s="348"/>
      <c r="I156" s="348"/>
      <c r="J156" s="348"/>
      <c r="K156" s="348"/>
      <c r="L156" s="348"/>
      <c r="M156" s="348"/>
      <c r="N156" s="348"/>
      <c r="O156" s="348"/>
      <c r="P156" s="348"/>
      <c r="Q156" s="348"/>
      <c r="R156" s="348"/>
      <c r="S156" s="349"/>
      <c r="T156" s="350"/>
      <c r="U156" s="308"/>
    </row>
    <row r="157" spans="1:21" s="240" customFormat="1" ht="13.5" thickBot="1">
      <c r="A157" s="119"/>
      <c r="B157" s="152"/>
      <c r="C157" s="154" t="s">
        <v>93</v>
      </c>
      <c r="D157" s="139"/>
      <c r="E157" s="368"/>
      <c r="F157" s="326"/>
      <c r="G157" s="264">
        <f>SUM(G114:G156)</f>
        <v>0</v>
      </c>
      <c r="H157" s="355"/>
      <c r="I157" s="355"/>
      <c r="J157" s="355"/>
      <c r="K157" s="355"/>
      <c r="L157" s="355"/>
      <c r="M157" s="355"/>
      <c r="N157" s="355"/>
      <c r="O157" s="355"/>
      <c r="P157" s="355"/>
      <c r="Q157" s="355"/>
      <c r="R157" s="355"/>
      <c r="S157" s="356"/>
      <c r="T157" s="357"/>
      <c r="U157" s="299"/>
    </row>
    <row r="158" spans="1:21" s="203" customFormat="1" ht="13.5" thickTop="1">
      <c r="A158" s="247"/>
      <c r="B158" s="211"/>
      <c r="C158" s="425"/>
      <c r="D158" s="133"/>
      <c r="E158" s="380"/>
      <c r="F158" s="253"/>
      <c r="G158" s="290"/>
      <c r="H158" s="351"/>
      <c r="I158" s="351"/>
      <c r="J158" s="351"/>
      <c r="K158" s="351"/>
      <c r="L158" s="351"/>
      <c r="M158" s="351"/>
      <c r="N158" s="351"/>
      <c r="O158" s="351"/>
      <c r="P158" s="351"/>
      <c r="Q158" s="351"/>
      <c r="R158" s="351"/>
      <c r="S158" s="352"/>
      <c r="T158" s="353"/>
      <c r="U158" s="305"/>
    </row>
    <row r="159" spans="1:21" s="203" customFormat="1">
      <c r="A159" s="206"/>
      <c r="B159" s="111" t="s">
        <v>20</v>
      </c>
      <c r="C159" s="194" t="s">
        <v>77</v>
      </c>
      <c r="D159" s="25"/>
      <c r="E159" s="375"/>
      <c r="F159" s="251"/>
      <c r="G159" s="289"/>
      <c r="H159" s="351"/>
      <c r="I159" s="351"/>
      <c r="J159" s="351"/>
      <c r="K159" s="351"/>
      <c r="L159" s="351"/>
      <c r="M159" s="351"/>
      <c r="N159" s="351"/>
      <c r="O159" s="351"/>
      <c r="P159" s="351"/>
      <c r="Q159" s="351"/>
      <c r="R159" s="351"/>
      <c r="S159" s="352"/>
      <c r="T159" s="353"/>
      <c r="U159" s="305"/>
    </row>
    <row r="160" spans="1:21" s="203" customFormat="1">
      <c r="A160" s="206"/>
      <c r="B160" s="211"/>
      <c r="C160" s="425"/>
      <c r="D160" s="133"/>
      <c r="E160" s="380"/>
      <c r="F160" s="253"/>
      <c r="G160" s="290"/>
      <c r="H160" s="351"/>
      <c r="I160" s="351"/>
      <c r="J160" s="351"/>
      <c r="K160" s="351"/>
      <c r="L160" s="351"/>
      <c r="M160" s="351"/>
      <c r="N160" s="351"/>
      <c r="O160" s="351"/>
      <c r="P160" s="351"/>
      <c r="Q160" s="351"/>
      <c r="R160" s="351"/>
      <c r="S160" s="352"/>
      <c r="T160" s="353"/>
      <c r="U160" s="305"/>
    </row>
    <row r="161" spans="1:21" s="203" customFormat="1">
      <c r="A161" s="206"/>
      <c r="B161" s="211"/>
      <c r="C161" s="425" t="s">
        <v>10</v>
      </c>
      <c r="D161" s="133"/>
      <c r="E161" s="380"/>
      <c r="F161" s="253"/>
      <c r="G161" s="290"/>
      <c r="H161" s="351"/>
      <c r="I161" s="351"/>
      <c r="J161" s="351"/>
      <c r="K161" s="351"/>
      <c r="L161" s="351"/>
      <c r="M161" s="351"/>
      <c r="N161" s="351"/>
      <c r="O161" s="351"/>
      <c r="P161" s="351"/>
      <c r="Q161" s="351"/>
      <c r="R161" s="351"/>
      <c r="S161" s="352"/>
      <c r="T161" s="353"/>
      <c r="U161" s="305"/>
    </row>
    <row r="162" spans="1:21" s="203" customFormat="1">
      <c r="A162" s="206"/>
      <c r="B162" s="211"/>
      <c r="C162" s="425"/>
      <c r="D162" s="133"/>
      <c r="E162" s="380"/>
      <c r="F162" s="253"/>
      <c r="G162" s="290"/>
      <c r="H162" s="351"/>
      <c r="I162" s="351"/>
      <c r="J162" s="351"/>
      <c r="K162" s="351"/>
      <c r="L162" s="351"/>
      <c r="M162" s="351"/>
      <c r="N162" s="351"/>
      <c r="O162" s="351"/>
      <c r="P162" s="351"/>
      <c r="Q162" s="351"/>
      <c r="R162" s="351"/>
      <c r="S162" s="352"/>
      <c r="T162" s="353"/>
      <c r="U162" s="305"/>
    </row>
    <row r="163" spans="1:21" s="203" customFormat="1" ht="293.25">
      <c r="A163" s="206"/>
      <c r="B163" s="211"/>
      <c r="C163" s="427" t="s">
        <v>191</v>
      </c>
      <c r="D163" s="474"/>
      <c r="E163" s="474"/>
      <c r="F163" s="473"/>
      <c r="G163" s="474"/>
      <c r="H163" s="351"/>
      <c r="I163" s="351"/>
      <c r="J163" s="351"/>
      <c r="K163" s="351"/>
      <c r="L163" s="351"/>
      <c r="M163" s="351"/>
      <c r="N163" s="351"/>
      <c r="O163" s="351"/>
      <c r="P163" s="351"/>
      <c r="Q163" s="351"/>
      <c r="R163" s="351"/>
      <c r="S163" s="352"/>
      <c r="T163" s="353"/>
      <c r="U163" s="305"/>
    </row>
    <row r="164" spans="1:21" s="203" customFormat="1" ht="127.5">
      <c r="A164" s="206"/>
      <c r="B164" s="211"/>
      <c r="C164" s="427" t="s">
        <v>192</v>
      </c>
      <c r="D164" s="474"/>
      <c r="E164" s="474"/>
      <c r="F164" s="473"/>
      <c r="G164" s="474"/>
      <c r="H164" s="351"/>
      <c r="I164" s="351"/>
      <c r="J164" s="351"/>
      <c r="K164" s="351"/>
      <c r="L164" s="351"/>
      <c r="M164" s="351"/>
      <c r="N164" s="351"/>
      <c r="O164" s="351"/>
      <c r="P164" s="351"/>
      <c r="Q164" s="351"/>
      <c r="R164" s="351"/>
      <c r="S164" s="352"/>
      <c r="T164" s="353"/>
      <c r="U164" s="305"/>
    </row>
    <row r="165" spans="1:21" s="203" customFormat="1" ht="76.5">
      <c r="A165" s="206"/>
      <c r="B165" s="211"/>
      <c r="C165" s="427" t="s">
        <v>193</v>
      </c>
      <c r="D165" s="474"/>
      <c r="E165" s="474"/>
      <c r="F165" s="473"/>
      <c r="G165" s="474"/>
      <c r="H165" s="351"/>
      <c r="I165" s="351"/>
      <c r="J165" s="351"/>
      <c r="K165" s="351"/>
      <c r="L165" s="351"/>
      <c r="M165" s="351"/>
      <c r="N165" s="351"/>
      <c r="O165" s="351"/>
      <c r="P165" s="351"/>
      <c r="Q165" s="351"/>
      <c r="R165" s="351"/>
      <c r="S165" s="352"/>
      <c r="T165" s="353"/>
      <c r="U165" s="305"/>
    </row>
    <row r="166" spans="1:21" s="203" customFormat="1" ht="191.25">
      <c r="A166" s="206"/>
      <c r="B166" s="211"/>
      <c r="C166" s="427" t="s">
        <v>336</v>
      </c>
      <c r="D166" s="474"/>
      <c r="E166" s="474"/>
      <c r="F166" s="473"/>
      <c r="G166" s="474"/>
      <c r="H166" s="351"/>
      <c r="I166" s="351"/>
      <c r="J166" s="351"/>
      <c r="K166" s="351"/>
      <c r="L166" s="351"/>
      <c r="M166" s="351"/>
      <c r="N166" s="351"/>
      <c r="O166" s="351"/>
      <c r="P166" s="351"/>
      <c r="Q166" s="351"/>
      <c r="R166" s="351"/>
      <c r="S166" s="352"/>
      <c r="T166" s="353"/>
      <c r="U166" s="305"/>
    </row>
    <row r="167" spans="1:21" s="203" customFormat="1" ht="242.25">
      <c r="A167" s="206"/>
      <c r="B167" s="211"/>
      <c r="C167" s="427" t="s">
        <v>337</v>
      </c>
      <c r="D167" s="474"/>
      <c r="E167" s="474"/>
      <c r="F167" s="473"/>
      <c r="G167" s="474"/>
      <c r="H167" s="351"/>
      <c r="I167" s="351"/>
      <c r="J167" s="351"/>
      <c r="K167" s="351"/>
      <c r="L167" s="351"/>
      <c r="M167" s="351"/>
      <c r="N167" s="351"/>
      <c r="O167" s="351"/>
      <c r="P167" s="351"/>
      <c r="Q167" s="351"/>
      <c r="R167" s="351"/>
      <c r="S167" s="352"/>
      <c r="T167" s="353"/>
      <c r="U167" s="305"/>
    </row>
    <row r="168" spans="1:21" s="203" customFormat="1" ht="25.5">
      <c r="A168" s="206"/>
      <c r="B168" s="211"/>
      <c r="C168" s="425" t="s">
        <v>196</v>
      </c>
      <c r="D168" s="501"/>
      <c r="E168" s="501"/>
      <c r="F168" s="477"/>
      <c r="G168" s="501"/>
      <c r="H168" s="351"/>
      <c r="I168" s="351"/>
      <c r="J168" s="351"/>
      <c r="K168" s="351"/>
      <c r="L168" s="351"/>
      <c r="M168" s="351"/>
      <c r="N168" s="351"/>
      <c r="O168" s="351"/>
      <c r="P168" s="351"/>
      <c r="Q168" s="351"/>
      <c r="R168" s="351"/>
      <c r="S168" s="352"/>
      <c r="T168" s="353"/>
      <c r="U168" s="305"/>
    </row>
    <row r="169" spans="1:21" s="203" customFormat="1" ht="25.5">
      <c r="A169" s="206"/>
      <c r="B169" s="211"/>
      <c r="C169" s="425" t="s">
        <v>194</v>
      </c>
      <c r="D169" s="501"/>
      <c r="E169" s="501"/>
      <c r="F169" s="477"/>
      <c r="G169" s="501"/>
      <c r="H169" s="351"/>
      <c r="I169" s="351"/>
      <c r="J169" s="351"/>
      <c r="K169" s="351"/>
      <c r="L169" s="351"/>
      <c r="M169" s="351"/>
      <c r="N169" s="351"/>
      <c r="O169" s="351"/>
      <c r="P169" s="351"/>
      <c r="Q169" s="351"/>
      <c r="R169" s="351"/>
      <c r="S169" s="352"/>
      <c r="T169" s="353"/>
      <c r="U169" s="305"/>
    </row>
    <row r="170" spans="1:21" s="203" customFormat="1" ht="51">
      <c r="A170" s="206"/>
      <c r="B170" s="211"/>
      <c r="C170" s="425" t="s">
        <v>195</v>
      </c>
      <c r="D170" s="501"/>
      <c r="E170" s="501"/>
      <c r="F170" s="477"/>
      <c r="G170" s="501"/>
      <c r="H170" s="351"/>
      <c r="I170" s="351"/>
      <c r="J170" s="351"/>
      <c r="K170" s="351"/>
      <c r="L170" s="351"/>
      <c r="M170" s="351"/>
      <c r="N170" s="351"/>
      <c r="O170" s="351"/>
      <c r="P170" s="351"/>
      <c r="Q170" s="351"/>
      <c r="R170" s="351"/>
      <c r="S170" s="352"/>
      <c r="T170" s="353"/>
      <c r="U170" s="305"/>
    </row>
    <row r="171" spans="1:21" s="203" customFormat="1">
      <c r="A171" s="206"/>
      <c r="B171" s="211"/>
      <c r="C171" s="190"/>
      <c r="D171" s="133"/>
      <c r="E171" s="380"/>
      <c r="F171" s="253"/>
      <c r="G171" s="290"/>
      <c r="H171" s="351"/>
      <c r="I171" s="351"/>
      <c r="J171" s="351"/>
      <c r="K171" s="351"/>
      <c r="L171" s="351"/>
      <c r="M171" s="351"/>
      <c r="N171" s="351"/>
      <c r="O171" s="351"/>
      <c r="P171" s="351"/>
      <c r="Q171" s="351"/>
      <c r="R171" s="351"/>
      <c r="S171" s="352"/>
      <c r="T171" s="353"/>
      <c r="U171" s="305"/>
    </row>
    <row r="172" spans="1:21" s="205" customFormat="1" ht="25.5">
      <c r="A172" s="206"/>
      <c r="B172" s="245" t="s">
        <v>14</v>
      </c>
      <c r="C172" s="502" t="s">
        <v>384</v>
      </c>
      <c r="D172" s="209"/>
      <c r="E172" s="209"/>
      <c r="F172" s="328"/>
      <c r="G172" s="293"/>
      <c r="H172" s="363"/>
      <c r="I172" s="363"/>
      <c r="J172" s="363"/>
      <c r="K172" s="363"/>
      <c r="L172" s="363"/>
      <c r="M172" s="363"/>
      <c r="N172" s="363"/>
      <c r="O172" s="363"/>
      <c r="P172" s="363"/>
      <c r="Q172" s="363"/>
      <c r="R172" s="363"/>
      <c r="S172" s="365"/>
      <c r="T172" s="362"/>
      <c r="U172" s="297"/>
    </row>
    <row r="173" spans="1:21" s="205" customFormat="1" ht="280.5">
      <c r="A173" s="206"/>
      <c r="B173" s="245"/>
      <c r="C173" s="502" t="s">
        <v>400</v>
      </c>
      <c r="D173" s="226" t="s">
        <v>31</v>
      </c>
      <c r="E173" s="385">
        <v>77.599999999999994</v>
      </c>
      <c r="F173" s="304"/>
      <c r="G173" s="294">
        <f>E173*F173</f>
        <v>0</v>
      </c>
      <c r="H173" s="363"/>
      <c r="I173" s="363"/>
      <c r="J173" s="363"/>
      <c r="K173" s="363"/>
      <c r="L173" s="363"/>
      <c r="M173" s="363"/>
      <c r="N173" s="363"/>
      <c r="O173" s="363"/>
      <c r="P173" s="363"/>
      <c r="Q173" s="363"/>
      <c r="R173" s="363"/>
      <c r="S173" s="365"/>
      <c r="T173" s="362"/>
      <c r="U173" s="297"/>
    </row>
    <row r="174" spans="1:21" s="205" customFormat="1" ht="89.25">
      <c r="A174" s="206"/>
      <c r="B174" s="245"/>
      <c r="C174" s="502" t="s">
        <v>404</v>
      </c>
      <c r="D174" s="226" t="s">
        <v>37</v>
      </c>
      <c r="E174" s="385">
        <v>43.2</v>
      </c>
      <c r="F174" s="250"/>
      <c r="G174" s="511">
        <f>E174*F174</f>
        <v>0</v>
      </c>
      <c r="H174" s="383"/>
      <c r="I174" s="363"/>
      <c r="J174" s="363"/>
      <c r="K174" s="363"/>
      <c r="L174" s="363"/>
      <c r="M174" s="363"/>
      <c r="N174" s="363"/>
      <c r="O174" s="363"/>
      <c r="P174" s="363"/>
      <c r="Q174" s="363"/>
      <c r="R174" s="363"/>
      <c r="S174" s="365"/>
      <c r="T174" s="362"/>
      <c r="U174" s="297"/>
    </row>
    <row r="175" spans="1:21" s="205" customFormat="1" ht="38.25">
      <c r="A175" s="206"/>
      <c r="B175" s="245"/>
      <c r="C175" s="502" t="s">
        <v>385</v>
      </c>
      <c r="D175" s="226" t="s">
        <v>31</v>
      </c>
      <c r="E175" s="385">
        <f>E173</f>
        <v>77.599999999999994</v>
      </c>
      <c r="F175" s="250"/>
      <c r="G175" s="511">
        <f>E175*F175</f>
        <v>0</v>
      </c>
      <c r="H175" s="383"/>
      <c r="I175" s="363"/>
      <c r="J175" s="363"/>
      <c r="K175" s="363"/>
      <c r="L175" s="363"/>
      <c r="M175" s="363"/>
      <c r="N175" s="363"/>
      <c r="O175" s="363"/>
      <c r="P175" s="363"/>
      <c r="Q175" s="363"/>
      <c r="R175" s="363"/>
      <c r="S175" s="365"/>
      <c r="T175" s="362"/>
      <c r="U175" s="297"/>
    </row>
    <row r="176" spans="1:21">
      <c r="B176" s="225"/>
      <c r="C176" s="427"/>
      <c r="D176" s="226"/>
      <c r="E176" s="373"/>
      <c r="F176" s="304"/>
      <c r="G176" s="262"/>
    </row>
    <row r="177" spans="1:21">
      <c r="A177" s="206"/>
      <c r="B177" s="245"/>
      <c r="C177" s="213" t="s">
        <v>59</v>
      </c>
      <c r="D177" s="497"/>
      <c r="E177" s="497"/>
      <c r="F177" s="482"/>
      <c r="G177" s="512"/>
    </row>
    <row r="178" spans="1:21">
      <c r="A178" s="206"/>
      <c r="B178" s="245"/>
      <c r="C178" s="217" t="s">
        <v>60</v>
      </c>
      <c r="D178" s="495"/>
      <c r="E178" s="495"/>
      <c r="F178" s="483"/>
      <c r="G178" s="513"/>
    </row>
    <row r="179" spans="1:21">
      <c r="A179" s="87"/>
      <c r="B179" s="245"/>
      <c r="C179" s="217" t="s">
        <v>61</v>
      </c>
      <c r="D179" s="495"/>
      <c r="E179" s="495"/>
      <c r="F179" s="483"/>
      <c r="G179" s="513"/>
    </row>
    <row r="180" spans="1:21">
      <c r="A180" s="206"/>
      <c r="B180" s="245"/>
      <c r="C180" s="216" t="s">
        <v>62</v>
      </c>
      <c r="D180" s="496"/>
      <c r="E180" s="496"/>
      <c r="F180" s="484"/>
      <c r="G180" s="514"/>
    </row>
    <row r="181" spans="1:21" s="205" customFormat="1">
      <c r="A181" s="206"/>
      <c r="B181" s="245"/>
      <c r="C181" s="207"/>
      <c r="D181" s="226"/>
      <c r="E181" s="371"/>
      <c r="F181" s="304"/>
      <c r="G181" s="262"/>
      <c r="H181" s="363"/>
      <c r="I181" s="363"/>
      <c r="J181" s="363"/>
      <c r="K181" s="363"/>
      <c r="L181" s="363"/>
      <c r="M181" s="363"/>
      <c r="N181" s="363"/>
      <c r="O181" s="363"/>
      <c r="P181" s="363"/>
      <c r="Q181" s="363"/>
      <c r="R181" s="363"/>
      <c r="S181" s="365"/>
      <c r="T181" s="362"/>
      <c r="U181" s="297"/>
    </row>
    <row r="182" spans="1:21" s="205" customFormat="1">
      <c r="A182" s="206"/>
      <c r="B182" s="201" t="s">
        <v>22</v>
      </c>
      <c r="C182" s="207" t="s">
        <v>386</v>
      </c>
      <c r="D182" s="209"/>
      <c r="E182" s="209"/>
      <c r="F182" s="328"/>
      <c r="G182" s="293"/>
      <c r="H182" s="363"/>
      <c r="I182" s="363"/>
      <c r="J182" s="363"/>
      <c r="K182" s="363"/>
      <c r="L182" s="363"/>
      <c r="M182" s="363"/>
      <c r="N182" s="363"/>
      <c r="O182" s="363"/>
      <c r="P182" s="363"/>
      <c r="Q182" s="363"/>
      <c r="R182" s="363"/>
      <c r="S182" s="365"/>
      <c r="T182" s="362"/>
      <c r="U182" s="297"/>
    </row>
    <row r="183" spans="1:21" s="205" customFormat="1" ht="140.25">
      <c r="A183" s="206"/>
      <c r="B183" s="201"/>
      <c r="C183" s="503" t="s">
        <v>542</v>
      </c>
      <c r="D183" s="226" t="s">
        <v>31</v>
      </c>
      <c r="E183" s="385">
        <v>78.5</v>
      </c>
      <c r="F183" s="304"/>
      <c r="G183" s="294">
        <f>E183*F183</f>
        <v>0</v>
      </c>
      <c r="H183" s="363"/>
      <c r="I183" s="363"/>
      <c r="J183" s="363"/>
      <c r="K183" s="363"/>
      <c r="L183" s="363"/>
      <c r="M183" s="363"/>
      <c r="N183" s="363"/>
      <c r="O183" s="363"/>
      <c r="P183" s="363"/>
      <c r="Q183" s="363"/>
      <c r="R183" s="363"/>
      <c r="S183" s="365"/>
      <c r="T183" s="362"/>
      <c r="U183" s="297"/>
    </row>
    <row r="184" spans="1:21" s="205" customFormat="1" ht="89.25">
      <c r="A184" s="206"/>
      <c r="B184" s="201"/>
      <c r="C184" s="207" t="s">
        <v>387</v>
      </c>
      <c r="D184" s="226" t="s">
        <v>37</v>
      </c>
      <c r="E184" s="385">
        <v>35.799999999999997</v>
      </c>
      <c r="F184" s="304"/>
      <c r="G184" s="294">
        <f>E184*F184</f>
        <v>0</v>
      </c>
      <c r="H184" s="363"/>
      <c r="I184" s="363"/>
      <c r="J184" s="363"/>
      <c r="K184" s="363"/>
      <c r="L184" s="363"/>
      <c r="M184" s="363"/>
      <c r="N184" s="363"/>
      <c r="O184" s="363"/>
      <c r="P184" s="363"/>
      <c r="Q184" s="363"/>
      <c r="R184" s="363"/>
      <c r="S184" s="365"/>
      <c r="T184" s="362"/>
      <c r="U184" s="297"/>
    </row>
    <row r="185" spans="1:21" s="205" customFormat="1">
      <c r="A185" s="206"/>
      <c r="B185" s="201"/>
      <c r="C185" s="208"/>
      <c r="D185" s="226"/>
      <c r="E185" s="202"/>
      <c r="F185" s="304"/>
      <c r="G185" s="294"/>
      <c r="H185" s="363"/>
      <c r="I185" s="363"/>
      <c r="J185" s="363"/>
      <c r="K185" s="363"/>
      <c r="L185" s="363"/>
      <c r="M185" s="363"/>
      <c r="N185" s="363"/>
      <c r="O185" s="363"/>
      <c r="P185" s="363"/>
      <c r="Q185" s="363"/>
      <c r="R185" s="363"/>
      <c r="S185" s="365"/>
      <c r="T185" s="362"/>
      <c r="U185" s="297"/>
    </row>
    <row r="186" spans="1:21" s="205" customFormat="1" ht="51">
      <c r="A186" s="206"/>
      <c r="B186" s="245" t="s">
        <v>15</v>
      </c>
      <c r="C186" s="207" t="s">
        <v>228</v>
      </c>
      <c r="D186" s="226" t="s">
        <v>37</v>
      </c>
      <c r="E186" s="260">
        <v>3.2</v>
      </c>
      <c r="F186" s="304"/>
      <c r="G186" s="262">
        <f>E186*F186</f>
        <v>0</v>
      </c>
      <c r="H186" s="363"/>
      <c r="I186" s="363"/>
      <c r="J186" s="363"/>
      <c r="K186" s="363"/>
      <c r="L186" s="363"/>
      <c r="M186" s="363"/>
      <c r="N186" s="363"/>
      <c r="O186" s="363"/>
      <c r="P186" s="363"/>
      <c r="Q186" s="363"/>
      <c r="R186" s="363"/>
      <c r="S186" s="365"/>
      <c r="T186" s="362"/>
      <c r="U186" s="297"/>
    </row>
    <row r="187" spans="1:21" s="205" customFormat="1">
      <c r="A187" s="206"/>
      <c r="B187" s="245"/>
      <c r="C187" s="207"/>
      <c r="D187" s="226"/>
      <c r="E187" s="260"/>
      <c r="F187" s="304"/>
      <c r="G187" s="262"/>
      <c r="H187" s="363"/>
      <c r="I187" s="363"/>
      <c r="J187" s="363"/>
      <c r="K187" s="363"/>
      <c r="L187" s="363"/>
      <c r="M187" s="363"/>
      <c r="N187" s="363"/>
      <c r="O187" s="363"/>
      <c r="P187" s="363"/>
      <c r="Q187" s="363"/>
      <c r="R187" s="363"/>
      <c r="S187" s="365"/>
      <c r="T187" s="362"/>
      <c r="U187" s="297"/>
    </row>
    <row r="188" spans="1:21" s="205" customFormat="1">
      <c r="A188" s="206"/>
      <c r="B188" s="504" t="s">
        <v>16</v>
      </c>
      <c r="C188" s="502" t="s">
        <v>388</v>
      </c>
      <c r="D188" s="505"/>
      <c r="E188" s="373"/>
      <c r="F188" s="384"/>
      <c r="G188" s="282"/>
      <c r="H188" s="386"/>
      <c r="I188" s="363"/>
      <c r="J188" s="363"/>
      <c r="K188" s="363"/>
      <c r="L188" s="363"/>
      <c r="M188" s="363"/>
      <c r="N188" s="363"/>
      <c r="O188" s="363"/>
      <c r="P188" s="363"/>
      <c r="Q188" s="363"/>
      <c r="R188" s="363"/>
      <c r="S188" s="365"/>
      <c r="T188" s="362"/>
      <c r="U188" s="297"/>
    </row>
    <row r="189" spans="1:21" s="205" customFormat="1" ht="25.5">
      <c r="A189" s="206"/>
      <c r="B189" s="504"/>
      <c r="C189" s="502" t="s">
        <v>389</v>
      </c>
      <c r="D189" s="505"/>
      <c r="E189" s="373"/>
      <c r="F189" s="384"/>
      <c r="G189" s="282"/>
      <c r="H189" s="386"/>
      <c r="I189" s="363"/>
      <c r="J189" s="363"/>
      <c r="K189" s="363"/>
      <c r="L189" s="363"/>
      <c r="M189" s="363"/>
      <c r="N189" s="363"/>
      <c r="O189" s="363"/>
      <c r="P189" s="363"/>
      <c r="Q189" s="363"/>
      <c r="R189" s="363"/>
      <c r="S189" s="365"/>
      <c r="T189" s="362"/>
      <c r="U189" s="297"/>
    </row>
    <row r="190" spans="1:21" s="205" customFormat="1" ht="140.25">
      <c r="A190" s="206"/>
      <c r="B190" s="504"/>
      <c r="C190" s="502" t="s">
        <v>395</v>
      </c>
      <c r="D190" s="506"/>
      <c r="E190" s="507"/>
      <c r="F190" s="250"/>
      <c r="G190" s="511"/>
      <c r="H190" s="383"/>
      <c r="I190" s="363"/>
      <c r="J190" s="363"/>
      <c r="K190" s="363"/>
      <c r="L190" s="363"/>
      <c r="M190" s="363"/>
      <c r="N190" s="363"/>
      <c r="O190" s="363"/>
      <c r="P190" s="363"/>
      <c r="Q190" s="363"/>
      <c r="R190" s="363"/>
      <c r="S190" s="365"/>
      <c r="T190" s="362"/>
      <c r="U190" s="297"/>
    </row>
    <row r="191" spans="1:21" s="205" customFormat="1" ht="53.25">
      <c r="A191" s="206"/>
      <c r="B191" s="504"/>
      <c r="C191" s="502" t="s">
        <v>390</v>
      </c>
      <c r="D191" s="506" t="s">
        <v>31</v>
      </c>
      <c r="E191" s="508">
        <v>38.799999999999997</v>
      </c>
      <c r="F191" s="250"/>
      <c r="G191" s="511">
        <f>E191*F191</f>
        <v>0</v>
      </c>
      <c r="H191" s="383"/>
      <c r="I191" s="363"/>
      <c r="J191" s="363"/>
      <c r="K191" s="363"/>
      <c r="L191" s="363"/>
      <c r="M191" s="363"/>
      <c r="N191" s="363"/>
      <c r="O191" s="363"/>
      <c r="P191" s="363"/>
      <c r="Q191" s="363"/>
      <c r="R191" s="363"/>
      <c r="S191" s="365"/>
      <c r="T191" s="362"/>
      <c r="U191" s="297"/>
    </row>
    <row r="192" spans="1:21" s="205" customFormat="1" ht="15">
      <c r="A192" s="206"/>
      <c r="B192" s="504"/>
      <c r="C192" s="502" t="s">
        <v>396</v>
      </c>
      <c r="D192" s="506" t="s">
        <v>31</v>
      </c>
      <c r="E192" s="508">
        <v>11.2</v>
      </c>
      <c r="F192" s="250"/>
      <c r="G192" s="511">
        <f>E192*F192</f>
        <v>0</v>
      </c>
      <c r="H192" s="383"/>
      <c r="I192" s="363"/>
      <c r="J192" s="363"/>
      <c r="K192" s="363"/>
      <c r="L192" s="363"/>
      <c r="M192" s="363"/>
      <c r="N192" s="363"/>
      <c r="O192" s="363"/>
      <c r="P192" s="363"/>
      <c r="Q192" s="363"/>
      <c r="R192" s="363"/>
      <c r="S192" s="365"/>
      <c r="T192" s="362"/>
      <c r="U192" s="297"/>
    </row>
    <row r="193" spans="1:21" s="205" customFormat="1">
      <c r="A193" s="206"/>
      <c r="B193" s="504"/>
      <c r="C193" s="502"/>
      <c r="D193" s="506"/>
      <c r="E193" s="373"/>
      <c r="F193" s="250"/>
      <c r="G193" s="511"/>
      <c r="H193" s="383"/>
      <c r="I193" s="363"/>
      <c r="J193" s="363"/>
      <c r="K193" s="363"/>
      <c r="L193" s="363"/>
      <c r="M193" s="363"/>
      <c r="N193" s="363"/>
      <c r="O193" s="363"/>
      <c r="P193" s="363"/>
      <c r="Q193" s="363"/>
      <c r="R193" s="363"/>
      <c r="S193" s="365"/>
      <c r="T193" s="362"/>
      <c r="U193" s="297"/>
    </row>
    <row r="194" spans="1:21" s="205" customFormat="1">
      <c r="A194" s="206"/>
      <c r="B194" s="504"/>
      <c r="C194" s="213" t="s">
        <v>59</v>
      </c>
      <c r="D194" s="494"/>
      <c r="E194" s="494"/>
      <c r="F194" s="479"/>
      <c r="G194" s="512"/>
      <c r="H194" s="383"/>
      <c r="I194" s="363"/>
      <c r="J194" s="363"/>
      <c r="K194" s="363"/>
      <c r="L194" s="363"/>
      <c r="M194" s="363"/>
      <c r="N194" s="363"/>
      <c r="O194" s="363"/>
      <c r="P194" s="363"/>
      <c r="Q194" s="363"/>
      <c r="R194" s="363"/>
      <c r="S194" s="365"/>
      <c r="T194" s="362"/>
      <c r="U194" s="297"/>
    </row>
    <row r="195" spans="1:21" s="205" customFormat="1">
      <c r="A195" s="206"/>
      <c r="B195" s="504"/>
      <c r="C195" s="217" t="s">
        <v>60</v>
      </c>
      <c r="D195" s="495"/>
      <c r="E195" s="495"/>
      <c r="F195" s="480"/>
      <c r="G195" s="513"/>
      <c r="H195" s="383"/>
      <c r="I195" s="363"/>
      <c r="J195" s="363"/>
      <c r="K195" s="363"/>
      <c r="L195" s="363"/>
      <c r="M195" s="363"/>
      <c r="N195" s="363"/>
      <c r="O195" s="363"/>
      <c r="P195" s="363"/>
      <c r="Q195" s="363"/>
      <c r="R195" s="363"/>
      <c r="S195" s="365"/>
      <c r="T195" s="362"/>
      <c r="U195" s="297"/>
    </row>
    <row r="196" spans="1:21" s="205" customFormat="1">
      <c r="A196" s="206"/>
      <c r="B196" s="504"/>
      <c r="C196" s="217" t="s">
        <v>61</v>
      </c>
      <c r="D196" s="495"/>
      <c r="E196" s="495"/>
      <c r="F196" s="480"/>
      <c r="G196" s="513"/>
      <c r="H196" s="383"/>
      <c r="I196" s="363"/>
      <c r="J196" s="363"/>
      <c r="K196" s="363"/>
      <c r="L196" s="363"/>
      <c r="M196" s="363"/>
      <c r="N196" s="363"/>
      <c r="O196" s="363"/>
      <c r="P196" s="363"/>
      <c r="Q196" s="363"/>
      <c r="R196" s="363"/>
      <c r="S196" s="365"/>
      <c r="T196" s="362"/>
      <c r="U196" s="297"/>
    </row>
    <row r="197" spans="1:21" s="205" customFormat="1">
      <c r="A197" s="206"/>
      <c r="B197" s="504"/>
      <c r="C197" s="216" t="s">
        <v>62</v>
      </c>
      <c r="D197" s="496"/>
      <c r="E197" s="496"/>
      <c r="F197" s="481"/>
      <c r="G197" s="514"/>
      <c r="H197" s="383"/>
      <c r="I197" s="363"/>
      <c r="J197" s="363"/>
      <c r="K197" s="363"/>
      <c r="L197" s="363"/>
      <c r="M197" s="363"/>
      <c r="N197" s="363"/>
      <c r="O197" s="363"/>
      <c r="P197" s="363"/>
      <c r="Q197" s="363"/>
      <c r="R197" s="363"/>
      <c r="S197" s="365"/>
      <c r="T197" s="362"/>
      <c r="U197" s="297"/>
    </row>
    <row r="198" spans="1:21" s="205" customFormat="1">
      <c r="A198" s="206"/>
      <c r="B198" s="245"/>
      <c r="C198" s="207"/>
      <c r="D198" s="226"/>
      <c r="E198" s="260"/>
      <c r="F198" s="304"/>
      <c r="G198" s="262"/>
      <c r="H198" s="383"/>
      <c r="I198" s="363"/>
      <c r="J198" s="363"/>
      <c r="K198" s="363"/>
      <c r="L198" s="363"/>
      <c r="M198" s="363"/>
      <c r="N198" s="363"/>
      <c r="O198" s="363"/>
      <c r="P198" s="363"/>
      <c r="Q198" s="363"/>
      <c r="R198" s="363"/>
      <c r="S198" s="365"/>
      <c r="T198" s="362"/>
      <c r="U198" s="297"/>
    </row>
    <row r="199" spans="1:21" s="205" customFormat="1" ht="76.5">
      <c r="A199" s="206"/>
      <c r="B199" s="245" t="s">
        <v>18</v>
      </c>
      <c r="C199" s="207" t="s">
        <v>407</v>
      </c>
      <c r="D199" s="509"/>
      <c r="E199" s="509"/>
      <c r="G199" s="509"/>
      <c r="H199" s="383"/>
      <c r="I199" s="363"/>
      <c r="J199" s="363"/>
      <c r="K199" s="363"/>
      <c r="L199" s="363"/>
      <c r="M199" s="363"/>
      <c r="N199" s="363"/>
      <c r="O199" s="363"/>
      <c r="P199" s="363"/>
      <c r="Q199" s="363"/>
      <c r="R199" s="363"/>
      <c r="S199" s="365"/>
      <c r="T199" s="362"/>
      <c r="U199" s="297"/>
    </row>
    <row r="200" spans="1:21" s="205" customFormat="1" ht="15">
      <c r="A200" s="206"/>
      <c r="B200" s="245"/>
      <c r="C200" s="387" t="s">
        <v>394</v>
      </c>
      <c r="D200" s="506" t="s">
        <v>31</v>
      </c>
      <c r="E200" s="508">
        <v>29.5</v>
      </c>
      <c r="F200" s="250"/>
      <c r="G200" s="511">
        <f>E200*F200</f>
        <v>0</v>
      </c>
      <c r="H200" s="383"/>
      <c r="I200" s="363"/>
      <c r="J200" s="363"/>
      <c r="K200" s="363"/>
      <c r="L200" s="363"/>
      <c r="M200" s="363"/>
      <c r="N200" s="363"/>
      <c r="O200" s="363"/>
      <c r="P200" s="363"/>
      <c r="Q200" s="363"/>
      <c r="R200" s="363"/>
      <c r="S200" s="365"/>
      <c r="T200" s="362"/>
      <c r="U200" s="297"/>
    </row>
    <row r="201" spans="1:21" s="205" customFormat="1">
      <c r="A201" s="206"/>
      <c r="B201" s="245"/>
      <c r="C201" s="387"/>
      <c r="D201" s="506"/>
      <c r="E201" s="508"/>
      <c r="F201" s="250"/>
      <c r="G201" s="511"/>
      <c r="H201" s="383"/>
      <c r="I201" s="363"/>
      <c r="J201" s="363"/>
      <c r="K201" s="363"/>
      <c r="L201" s="363"/>
      <c r="M201" s="363"/>
      <c r="N201" s="363"/>
      <c r="O201" s="363"/>
      <c r="P201" s="363"/>
      <c r="Q201" s="363"/>
      <c r="R201" s="363"/>
      <c r="S201" s="365"/>
      <c r="T201" s="362"/>
      <c r="U201" s="297"/>
    </row>
    <row r="202" spans="1:21" s="240" customFormat="1" ht="13.5" thickBot="1">
      <c r="A202" s="119"/>
      <c r="B202" s="152"/>
      <c r="C202" s="154" t="s">
        <v>82</v>
      </c>
      <c r="D202" s="139"/>
      <c r="E202" s="368"/>
      <c r="F202" s="326"/>
      <c r="G202" s="264">
        <f>SUM(G173:G201)</f>
        <v>0</v>
      </c>
      <c r="H202" s="355"/>
      <c r="I202" s="355"/>
      <c r="J202" s="355"/>
      <c r="K202" s="355"/>
      <c r="L202" s="355"/>
      <c r="M202" s="355"/>
      <c r="N202" s="355"/>
      <c r="O202" s="355"/>
      <c r="P202" s="355"/>
      <c r="Q202" s="355"/>
      <c r="R202" s="355"/>
      <c r="S202" s="356"/>
      <c r="T202" s="357"/>
      <c r="U202" s="299"/>
    </row>
    <row r="203" spans="1:21" s="203" customFormat="1" ht="13.5" thickTop="1">
      <c r="A203" s="80"/>
      <c r="B203" s="83"/>
      <c r="C203" s="221"/>
      <c r="D203" s="89"/>
      <c r="E203" s="376"/>
      <c r="F203" s="327"/>
      <c r="G203" s="291"/>
      <c r="H203" s="351"/>
      <c r="I203" s="351"/>
      <c r="J203" s="351"/>
      <c r="K203" s="351"/>
      <c r="L203" s="351"/>
      <c r="M203" s="351"/>
      <c r="N203" s="351"/>
      <c r="O203" s="351"/>
      <c r="P203" s="351"/>
      <c r="Q203" s="351"/>
      <c r="R203" s="351"/>
      <c r="S203" s="352"/>
      <c r="T203" s="353"/>
      <c r="U203" s="305"/>
    </row>
    <row r="204" spans="1:21" s="205" customFormat="1">
      <c r="A204" s="206"/>
      <c r="B204" s="112" t="s">
        <v>23</v>
      </c>
      <c r="C204" s="171" t="s">
        <v>78</v>
      </c>
      <c r="D204" s="90"/>
      <c r="E204" s="375"/>
      <c r="F204" s="251"/>
      <c r="G204" s="289"/>
      <c r="H204" s="363"/>
      <c r="I204" s="363"/>
      <c r="J204" s="363"/>
      <c r="K204" s="363"/>
      <c r="L204" s="363"/>
      <c r="M204" s="363"/>
      <c r="N204" s="363"/>
      <c r="O204" s="363"/>
      <c r="P204" s="363"/>
      <c r="Q204" s="363"/>
      <c r="R204" s="363"/>
      <c r="S204" s="365"/>
      <c r="T204" s="362"/>
      <c r="U204" s="297"/>
    </row>
    <row r="205" spans="1:21" s="205" customFormat="1">
      <c r="A205" s="206"/>
      <c r="B205" s="224"/>
      <c r="C205" s="424"/>
      <c r="D205" s="131"/>
      <c r="E205" s="380"/>
      <c r="F205" s="253"/>
      <c r="G205" s="290"/>
      <c r="H205" s="363"/>
      <c r="I205" s="363"/>
      <c r="J205" s="363"/>
      <c r="K205" s="363"/>
      <c r="L205" s="363"/>
      <c r="M205" s="363"/>
      <c r="N205" s="363"/>
      <c r="O205" s="363"/>
      <c r="P205" s="363"/>
      <c r="Q205" s="363"/>
      <c r="R205" s="363"/>
      <c r="S205" s="365"/>
      <c r="T205" s="362"/>
      <c r="U205" s="297"/>
    </row>
    <row r="206" spans="1:21" s="205" customFormat="1">
      <c r="A206" s="206"/>
      <c r="B206" s="224"/>
      <c r="C206" s="424" t="s">
        <v>10</v>
      </c>
      <c r="D206" s="131"/>
      <c r="E206" s="380"/>
      <c r="F206" s="253"/>
      <c r="G206" s="290"/>
      <c r="H206" s="363"/>
      <c r="I206" s="363"/>
      <c r="J206" s="363"/>
      <c r="K206" s="363"/>
      <c r="L206" s="363"/>
      <c r="M206" s="363"/>
      <c r="N206" s="363"/>
      <c r="O206" s="363"/>
      <c r="P206" s="363"/>
      <c r="Q206" s="363"/>
      <c r="R206" s="363"/>
      <c r="S206" s="365"/>
      <c r="T206" s="362"/>
      <c r="U206" s="297"/>
    </row>
    <row r="207" spans="1:21" s="205" customFormat="1" ht="165.75">
      <c r="A207" s="206"/>
      <c r="B207" s="224"/>
      <c r="C207" s="426" t="s">
        <v>197</v>
      </c>
      <c r="D207" s="474"/>
      <c r="E207" s="474"/>
      <c r="F207" s="473"/>
      <c r="G207" s="474"/>
      <c r="H207" s="363"/>
      <c r="I207" s="363"/>
      <c r="J207" s="363"/>
      <c r="K207" s="363"/>
      <c r="L207" s="363"/>
      <c r="M207" s="363"/>
      <c r="N207" s="363"/>
      <c r="O207" s="363"/>
      <c r="P207" s="363"/>
      <c r="Q207" s="363"/>
      <c r="R207" s="363"/>
      <c r="S207" s="365"/>
      <c r="T207" s="362"/>
      <c r="U207" s="297"/>
    </row>
    <row r="208" spans="1:21" s="205" customFormat="1" ht="242.25">
      <c r="A208" s="206"/>
      <c r="B208" s="224"/>
      <c r="C208" s="426" t="s">
        <v>198</v>
      </c>
      <c r="D208" s="474"/>
      <c r="E208" s="474"/>
      <c r="F208" s="473"/>
      <c r="G208" s="474"/>
      <c r="H208" s="363"/>
      <c r="I208" s="363"/>
      <c r="J208" s="363"/>
      <c r="K208" s="363"/>
      <c r="L208" s="363"/>
      <c r="M208" s="363"/>
      <c r="N208" s="363"/>
      <c r="O208" s="363"/>
      <c r="P208" s="363"/>
      <c r="Q208" s="363"/>
      <c r="R208" s="363"/>
      <c r="S208" s="365"/>
      <c r="T208" s="362"/>
      <c r="U208" s="297"/>
    </row>
    <row r="209" spans="1:21" s="205" customFormat="1" ht="267.75">
      <c r="A209" s="206"/>
      <c r="B209" s="224"/>
      <c r="C209" s="424" t="s">
        <v>339</v>
      </c>
      <c r="D209" s="474"/>
      <c r="E209" s="474"/>
      <c r="F209" s="473"/>
      <c r="G209" s="474"/>
      <c r="H209" s="363"/>
      <c r="I209" s="363"/>
      <c r="J209" s="363"/>
      <c r="K209" s="363"/>
      <c r="L209" s="363"/>
      <c r="M209" s="363"/>
      <c r="N209" s="363"/>
      <c r="O209" s="363"/>
      <c r="P209" s="363"/>
      <c r="Q209" s="363"/>
      <c r="R209" s="363"/>
      <c r="S209" s="365"/>
      <c r="T209" s="362"/>
      <c r="U209" s="297"/>
    </row>
    <row r="210" spans="1:21" s="205" customFormat="1" ht="89.25">
      <c r="A210" s="206"/>
      <c r="B210" s="224"/>
      <c r="C210" s="424" t="s">
        <v>340</v>
      </c>
      <c r="D210" s="131"/>
      <c r="E210" s="380"/>
      <c r="F210" s="253"/>
      <c r="G210" s="290"/>
      <c r="H210" s="363"/>
      <c r="I210" s="363"/>
      <c r="J210" s="363"/>
      <c r="K210" s="363"/>
      <c r="L210" s="363"/>
      <c r="M210" s="363"/>
      <c r="N210" s="363"/>
      <c r="O210" s="363"/>
      <c r="P210" s="363"/>
      <c r="Q210" s="363"/>
      <c r="R210" s="363"/>
      <c r="S210" s="365"/>
      <c r="T210" s="362"/>
      <c r="U210" s="297"/>
    </row>
    <row r="211" spans="1:21" s="205" customFormat="1" ht="165.75">
      <c r="A211" s="206"/>
      <c r="B211" s="224"/>
      <c r="C211" s="424" t="s">
        <v>341</v>
      </c>
      <c r="D211" s="474"/>
      <c r="E211" s="474"/>
      <c r="F211" s="473"/>
      <c r="G211" s="474"/>
      <c r="H211" s="363"/>
      <c r="I211" s="363"/>
      <c r="J211" s="363"/>
      <c r="K211" s="363"/>
      <c r="L211" s="363"/>
      <c r="M211" s="363"/>
      <c r="N211" s="363"/>
      <c r="O211" s="363"/>
      <c r="P211" s="363"/>
      <c r="Q211" s="363"/>
      <c r="R211" s="363"/>
      <c r="S211" s="365"/>
      <c r="T211" s="362"/>
      <c r="U211" s="297"/>
    </row>
    <row r="212" spans="1:21" s="205" customFormat="1" ht="76.5">
      <c r="A212" s="206"/>
      <c r="B212" s="224"/>
      <c r="C212" s="424" t="s">
        <v>342</v>
      </c>
      <c r="D212" s="474"/>
      <c r="E212" s="474"/>
      <c r="F212" s="473"/>
      <c r="G212" s="474"/>
      <c r="H212" s="363"/>
      <c r="I212" s="363"/>
      <c r="J212" s="363"/>
      <c r="K212" s="363"/>
      <c r="L212" s="363"/>
      <c r="M212" s="363"/>
      <c r="N212" s="363"/>
      <c r="O212" s="363"/>
      <c r="P212" s="363"/>
      <c r="Q212" s="363"/>
      <c r="R212" s="363"/>
      <c r="S212" s="365"/>
      <c r="T212" s="362"/>
      <c r="U212" s="297"/>
    </row>
    <row r="213" spans="1:21" s="205" customFormat="1" ht="344.25">
      <c r="A213" s="206"/>
      <c r="B213" s="224"/>
      <c r="C213" s="424" t="s">
        <v>343</v>
      </c>
      <c r="D213" s="474"/>
      <c r="E213" s="474"/>
      <c r="F213" s="473"/>
      <c r="G213" s="474"/>
      <c r="H213" s="363"/>
      <c r="I213" s="363"/>
      <c r="J213" s="363"/>
      <c r="K213" s="363"/>
      <c r="L213" s="363"/>
      <c r="M213" s="363"/>
      <c r="N213" s="363"/>
      <c r="O213" s="363"/>
      <c r="P213" s="363"/>
      <c r="Q213" s="363"/>
      <c r="R213" s="363"/>
      <c r="S213" s="365"/>
      <c r="T213" s="362"/>
      <c r="U213" s="297"/>
    </row>
    <row r="214" spans="1:21" s="205" customFormat="1">
      <c r="A214" s="206"/>
      <c r="B214" s="224"/>
      <c r="C214" s="424"/>
      <c r="D214" s="131"/>
      <c r="E214" s="380"/>
      <c r="F214" s="253"/>
      <c r="G214" s="290"/>
      <c r="H214" s="363"/>
      <c r="I214" s="363"/>
      <c r="J214" s="363"/>
      <c r="K214" s="363"/>
      <c r="L214" s="363"/>
      <c r="M214" s="363"/>
      <c r="N214" s="363"/>
      <c r="O214" s="363"/>
      <c r="P214" s="363"/>
      <c r="Q214" s="363"/>
      <c r="R214" s="363"/>
      <c r="S214" s="365"/>
      <c r="T214" s="362"/>
      <c r="U214" s="297"/>
    </row>
    <row r="215" spans="1:21" s="205" customFormat="1" ht="114.75">
      <c r="A215" s="206"/>
      <c r="B215" s="225" t="s">
        <v>91</v>
      </c>
      <c r="C215" s="431" t="s">
        <v>391</v>
      </c>
      <c r="D215" s="226" t="s">
        <v>31</v>
      </c>
      <c r="E215" s="260">
        <v>78</v>
      </c>
      <c r="F215" s="304"/>
      <c r="G215" s="262">
        <f>E215*F215</f>
        <v>0</v>
      </c>
      <c r="H215" s="363"/>
      <c r="I215" s="363"/>
      <c r="J215" s="363"/>
      <c r="K215" s="363"/>
      <c r="L215" s="363"/>
      <c r="M215" s="363"/>
      <c r="N215" s="363"/>
      <c r="O215" s="363"/>
      <c r="P215" s="363"/>
      <c r="Q215" s="363"/>
      <c r="R215" s="363"/>
      <c r="S215" s="365"/>
      <c r="T215" s="362"/>
      <c r="U215" s="297"/>
    </row>
    <row r="216" spans="1:21" s="205" customFormat="1">
      <c r="A216" s="206"/>
      <c r="B216" s="225"/>
      <c r="C216" s="431"/>
      <c r="D216" s="226"/>
      <c r="E216" s="371"/>
      <c r="F216" s="304"/>
      <c r="G216" s="262"/>
      <c r="H216" s="363"/>
      <c r="I216" s="363"/>
      <c r="J216" s="363"/>
      <c r="K216" s="363"/>
      <c r="L216" s="363"/>
      <c r="M216" s="363"/>
      <c r="N216" s="363"/>
      <c r="O216" s="363"/>
      <c r="P216" s="363"/>
      <c r="Q216" s="363"/>
      <c r="R216" s="363"/>
      <c r="S216" s="365"/>
      <c r="T216" s="362"/>
      <c r="U216" s="297"/>
    </row>
    <row r="217" spans="1:21" s="205" customFormat="1" ht="114.75">
      <c r="A217" s="206"/>
      <c r="B217" s="225" t="s">
        <v>22</v>
      </c>
      <c r="C217" s="431" t="s">
        <v>392</v>
      </c>
      <c r="D217" s="226" t="s">
        <v>31</v>
      </c>
      <c r="E217" s="260">
        <v>12</v>
      </c>
      <c r="F217" s="304"/>
      <c r="G217" s="262">
        <f>E217*F217</f>
        <v>0</v>
      </c>
      <c r="H217" s="363"/>
      <c r="I217" s="363"/>
      <c r="J217" s="363"/>
      <c r="K217" s="363"/>
      <c r="L217" s="363"/>
      <c r="M217" s="363"/>
      <c r="N217" s="363"/>
      <c r="O217" s="363"/>
      <c r="P217" s="363"/>
      <c r="Q217" s="363"/>
      <c r="R217" s="363"/>
      <c r="S217" s="365"/>
      <c r="T217" s="362"/>
      <c r="U217" s="297"/>
    </row>
    <row r="218" spans="1:21" s="205" customFormat="1">
      <c r="A218" s="206"/>
      <c r="B218" s="225" t="s">
        <v>87</v>
      </c>
      <c r="C218" s="230"/>
      <c r="D218" s="242"/>
      <c r="E218" s="374"/>
      <c r="F218" s="304"/>
      <c r="G218" s="283"/>
      <c r="H218" s="363"/>
      <c r="I218" s="363"/>
      <c r="J218" s="363"/>
      <c r="K218" s="363"/>
      <c r="L218" s="363"/>
      <c r="M218" s="363"/>
      <c r="N218" s="363"/>
      <c r="O218" s="363"/>
      <c r="P218" s="363"/>
      <c r="Q218" s="363"/>
      <c r="R218" s="363"/>
      <c r="S218" s="365"/>
      <c r="T218" s="362"/>
      <c r="U218" s="297"/>
    </row>
    <row r="219" spans="1:21" s="205" customFormat="1" ht="89.25">
      <c r="A219" s="206"/>
      <c r="B219" s="225" t="s">
        <v>15</v>
      </c>
      <c r="C219" s="431" t="s">
        <v>393</v>
      </c>
      <c r="D219" s="226" t="s">
        <v>31</v>
      </c>
      <c r="E219" s="260">
        <f>78*2</f>
        <v>156</v>
      </c>
      <c r="F219" s="304"/>
      <c r="G219" s="262">
        <f>E219*F219</f>
        <v>0</v>
      </c>
      <c r="H219" s="363"/>
      <c r="I219" s="363"/>
      <c r="J219" s="363"/>
      <c r="K219" s="363"/>
      <c r="L219" s="363"/>
      <c r="M219" s="363"/>
      <c r="N219" s="363"/>
      <c r="O219" s="363"/>
      <c r="P219" s="363"/>
      <c r="Q219" s="363"/>
      <c r="R219" s="363"/>
      <c r="S219" s="365"/>
      <c r="T219" s="362"/>
      <c r="U219" s="297"/>
    </row>
    <row r="220" spans="1:21" s="205" customFormat="1">
      <c r="A220" s="206"/>
      <c r="B220" s="225"/>
      <c r="C220" s="431"/>
      <c r="D220" s="226"/>
      <c r="E220" s="260"/>
      <c r="F220" s="304"/>
      <c r="G220" s="262"/>
      <c r="H220" s="363"/>
      <c r="I220" s="363"/>
      <c r="J220" s="363"/>
      <c r="K220" s="363"/>
      <c r="L220" s="363"/>
      <c r="M220" s="363"/>
      <c r="N220" s="363"/>
      <c r="O220" s="363"/>
      <c r="P220" s="363"/>
      <c r="Q220" s="363"/>
      <c r="R220" s="363"/>
      <c r="S220" s="365"/>
      <c r="T220" s="362"/>
      <c r="U220" s="297"/>
    </row>
    <row r="221" spans="1:21" s="205" customFormat="1" ht="63.75">
      <c r="A221" s="206"/>
      <c r="B221" s="225" t="s">
        <v>16</v>
      </c>
      <c r="C221" s="431" t="s">
        <v>408</v>
      </c>
      <c r="D221" s="226" t="s">
        <v>38</v>
      </c>
      <c r="E221" s="260">
        <v>6</v>
      </c>
      <c r="F221" s="304"/>
      <c r="G221" s="262">
        <f>E221*F221</f>
        <v>0</v>
      </c>
      <c r="H221" s="363"/>
      <c r="I221" s="363"/>
      <c r="J221" s="363"/>
      <c r="K221" s="363"/>
      <c r="L221" s="363"/>
      <c r="M221" s="363"/>
      <c r="N221" s="363"/>
      <c r="O221" s="363"/>
      <c r="P221" s="363"/>
      <c r="Q221" s="363"/>
      <c r="R221" s="363"/>
      <c r="S221" s="365"/>
      <c r="T221" s="362"/>
      <c r="U221" s="297"/>
    </row>
    <row r="222" spans="1:21" s="205" customFormat="1">
      <c r="A222" s="206"/>
      <c r="B222" s="225"/>
      <c r="C222" s="431"/>
      <c r="D222" s="226"/>
      <c r="E222" s="260"/>
      <c r="F222" s="304"/>
      <c r="G222" s="262"/>
      <c r="H222" s="363"/>
      <c r="I222" s="363"/>
      <c r="J222" s="363"/>
      <c r="K222" s="363"/>
      <c r="L222" s="363"/>
      <c r="M222" s="363"/>
      <c r="N222" s="363"/>
      <c r="O222" s="363"/>
      <c r="P222" s="363"/>
      <c r="Q222" s="363"/>
      <c r="R222" s="363"/>
      <c r="S222" s="365"/>
      <c r="T222" s="362"/>
      <c r="U222" s="297"/>
    </row>
    <row r="223" spans="1:21" s="117" customFormat="1">
      <c r="A223" s="130"/>
      <c r="B223" s="245"/>
      <c r="C223" s="156"/>
      <c r="D223" s="91"/>
      <c r="E223" s="382"/>
      <c r="F223" s="254"/>
      <c r="G223" s="262"/>
      <c r="H223" s="358"/>
      <c r="I223" s="358"/>
      <c r="J223" s="358"/>
      <c r="K223" s="358"/>
      <c r="L223" s="358"/>
      <c r="M223" s="358"/>
      <c r="N223" s="358"/>
      <c r="O223" s="358"/>
      <c r="P223" s="358"/>
      <c r="Q223" s="358"/>
      <c r="R223" s="358"/>
      <c r="S223" s="317"/>
      <c r="T223" s="359"/>
      <c r="U223" s="298"/>
    </row>
    <row r="224" spans="1:21" s="240" customFormat="1" ht="13.5" thickBot="1">
      <c r="A224" s="119"/>
      <c r="B224" s="152"/>
      <c r="C224" s="154" t="s">
        <v>79</v>
      </c>
      <c r="D224" s="139"/>
      <c r="E224" s="368"/>
      <c r="F224" s="326"/>
      <c r="G224" s="264">
        <f>SUM(G213:G223)</f>
        <v>0</v>
      </c>
      <c r="H224" s="355"/>
      <c r="I224" s="355"/>
      <c r="J224" s="355"/>
      <c r="K224" s="355"/>
      <c r="L224" s="355"/>
      <c r="M224" s="355"/>
      <c r="N224" s="355"/>
      <c r="O224" s="355"/>
      <c r="P224" s="355"/>
      <c r="Q224" s="355"/>
      <c r="R224" s="355"/>
      <c r="S224" s="356"/>
      <c r="T224" s="357"/>
      <c r="U224" s="299"/>
    </row>
    <row r="225" spans="1:21" s="203" customFormat="1" ht="13.5" thickTop="1">
      <c r="A225" s="80"/>
      <c r="B225" s="83"/>
      <c r="C225" s="221"/>
      <c r="D225" s="89"/>
      <c r="E225" s="376"/>
      <c r="F225" s="327"/>
      <c r="G225" s="291"/>
      <c r="H225" s="351"/>
      <c r="I225" s="351"/>
      <c r="J225" s="351"/>
      <c r="K225" s="351"/>
      <c r="L225" s="351"/>
      <c r="M225" s="351"/>
      <c r="N225" s="351"/>
      <c r="O225" s="351"/>
      <c r="P225" s="351"/>
      <c r="Q225" s="351"/>
      <c r="R225" s="351"/>
      <c r="S225" s="352"/>
      <c r="T225" s="353"/>
      <c r="U225" s="305"/>
    </row>
    <row r="226" spans="1:21">
      <c r="B226" s="111" t="s">
        <v>34</v>
      </c>
      <c r="C226" s="194" t="s">
        <v>80</v>
      </c>
      <c r="D226" s="25"/>
      <c r="E226" s="375"/>
      <c r="F226" s="251"/>
      <c r="G226" s="289"/>
    </row>
    <row r="227" spans="1:21">
      <c r="E227" s="398"/>
      <c r="F227" s="252"/>
      <c r="G227" s="515"/>
    </row>
    <row r="228" spans="1:21" ht="38.25">
      <c r="B228" s="198" t="s">
        <v>14</v>
      </c>
      <c r="C228" s="161" t="s">
        <v>166</v>
      </c>
      <c r="D228" s="500" t="s">
        <v>199</v>
      </c>
      <c r="E228" s="510">
        <v>2</v>
      </c>
      <c r="F228" s="304"/>
      <c r="G228" s="515">
        <f>+E228*F228</f>
        <v>0</v>
      </c>
    </row>
    <row r="229" spans="1:21">
      <c r="E229" s="398"/>
      <c r="F229" s="252"/>
      <c r="G229" s="515"/>
    </row>
    <row r="230" spans="1:21" s="240" customFormat="1" ht="13.5" thickBot="1">
      <c r="A230" s="119"/>
      <c r="B230" s="152"/>
      <c r="C230" s="154" t="s">
        <v>81</v>
      </c>
      <c r="D230" s="139"/>
      <c r="E230" s="368"/>
      <c r="F230" s="326"/>
      <c r="G230" s="264">
        <f>SUM(G228:G229)</f>
        <v>0</v>
      </c>
      <c r="H230" s="355"/>
      <c r="I230" s="355"/>
      <c r="J230" s="355"/>
      <c r="K230" s="355"/>
      <c r="L230" s="355"/>
      <c r="M230" s="355"/>
      <c r="N230" s="355"/>
      <c r="O230" s="355"/>
      <c r="P230" s="355"/>
      <c r="Q230" s="355"/>
      <c r="R230" s="355"/>
      <c r="S230" s="356"/>
      <c r="T230" s="357"/>
      <c r="U230" s="299"/>
    </row>
    <row r="231" spans="1:21" ht="13.5" thickTop="1"/>
    <row r="232" spans="1:21">
      <c r="A232" s="243"/>
      <c r="B232" s="243"/>
    </row>
    <row r="266" spans="3:3">
      <c r="C266" s="182"/>
    </row>
  </sheetData>
  <sheetProtection algorithmName="SHA-512" hashValue="fz9Jie4VfeHwg5iRCnlWG6S2w3Y25hHghP1lOY9qYfzKuNjK0+9ZXk2IPW5EOBFasx1afU2ds0Cn+0IDK046lQ==" saltValue="udpgKILf6WJij+AeL60glw==" spinCount="100000" sheet="1" objects="1" scenarios="1"/>
  <protectedRanges>
    <protectedRange sqref="F194:G197" name="Obseg5_6_5"/>
  </protectedRanges>
  <pageMargins left="0.70866141732283472" right="0.70866141732283472" top="0.94488188976377963" bottom="0.74803149606299213" header="0.31496062992125984" footer="0.31496062992125984"/>
  <pageSetup paperSize="9" firstPageNumber="0" orientation="portrait" r:id="rId1"/>
  <headerFooter>
    <oddHeader>&amp;L&amp;"Arial Narrow,Navadno"&amp;9INVESTITOR: STŠ MB
Mladinska ul. 14
2000 Maribor&amp;C&amp;"Arial Narrow,Navadno"&amp;9&amp;A&amp;R&amp;"Arial Narrow,Navadno"&amp;9PROJEKTANT:
Styria arhitektura d.o.o. 
Cankarjeva ul. 6E,2000 Maribor</oddHeader>
  </headerFooter>
  <rowBreaks count="6" manualBreakCount="6">
    <brk id="15" max="6" man="1"/>
    <brk id="54" max="6" man="1"/>
    <brk id="84" max="6" man="1"/>
    <brk id="111" max="6" man="1"/>
    <brk id="158" max="6" man="1"/>
    <brk id="203"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G244"/>
  <sheetViews>
    <sheetView view="pageBreakPreview" zoomScaleNormal="130" zoomScaleSheetLayoutView="100" workbookViewId="0">
      <selection activeCell="G1" activeCellId="1" sqref="B1:E1048576 G1:G1048576"/>
    </sheetView>
  </sheetViews>
  <sheetFormatPr defaultRowHeight="15"/>
  <cols>
    <col min="1" max="1" width="0.140625" style="517" customWidth="1"/>
    <col min="2" max="2" width="4.7109375" style="538" customWidth="1"/>
    <col min="3" max="3" width="50" style="538" customWidth="1"/>
    <col min="4" max="5" width="6.140625" style="538" customWidth="1"/>
    <col min="6" max="6" width="11.5703125" style="517" bestFit="1" customWidth="1"/>
    <col min="7" max="7" width="11.28515625" style="538" customWidth="1"/>
    <col min="8" max="16384" width="9.140625" style="517"/>
  </cols>
  <sheetData>
    <row r="4" spans="2:7">
      <c r="B4" s="524" t="s">
        <v>594</v>
      </c>
      <c r="C4" s="525" t="s">
        <v>592</v>
      </c>
      <c r="D4" s="525"/>
      <c r="E4" s="526"/>
      <c r="F4" s="516"/>
      <c r="G4" s="574"/>
    </row>
    <row r="5" spans="2:7">
      <c r="B5" s="524"/>
      <c r="C5" s="525" t="s">
        <v>576</v>
      </c>
      <c r="D5" s="525"/>
      <c r="E5" s="526"/>
      <c r="F5" s="516"/>
      <c r="G5" s="574"/>
    </row>
    <row r="6" spans="2:7">
      <c r="B6" s="524" t="s">
        <v>574</v>
      </c>
      <c r="C6" s="527" t="s">
        <v>573</v>
      </c>
      <c r="D6" s="527"/>
      <c r="E6" s="526"/>
      <c r="F6" s="516"/>
      <c r="G6" s="574"/>
    </row>
    <row r="7" spans="2:7">
      <c r="B7" s="504" t="s">
        <v>507</v>
      </c>
      <c r="C7" s="528" t="s">
        <v>506</v>
      </c>
      <c r="D7" s="529"/>
      <c r="E7" s="530"/>
      <c r="F7" s="518"/>
      <c r="G7" s="575">
        <f>G49</f>
        <v>0</v>
      </c>
    </row>
    <row r="8" spans="2:7">
      <c r="B8" s="504" t="s">
        <v>55</v>
      </c>
      <c r="C8" s="528" t="s">
        <v>266</v>
      </c>
      <c r="D8" s="529"/>
      <c r="E8" s="530"/>
      <c r="F8" s="518"/>
      <c r="G8" s="575">
        <f>G61</f>
        <v>0</v>
      </c>
    </row>
    <row r="9" spans="2:7">
      <c r="B9" s="504" t="s">
        <v>20</v>
      </c>
      <c r="C9" s="528" t="s">
        <v>273</v>
      </c>
      <c r="D9" s="529"/>
      <c r="E9" s="530"/>
      <c r="F9" s="518"/>
      <c r="G9" s="575">
        <f>G115</f>
        <v>0</v>
      </c>
    </row>
    <row r="10" spans="2:7">
      <c r="B10" s="504" t="s">
        <v>23</v>
      </c>
      <c r="C10" s="528" t="s">
        <v>510</v>
      </c>
      <c r="D10" s="529"/>
      <c r="E10" s="530"/>
      <c r="F10" s="518"/>
      <c r="G10" s="575">
        <f>G156</f>
        <v>0</v>
      </c>
    </row>
    <row r="11" spans="2:7">
      <c r="B11" s="531" t="s">
        <v>34</v>
      </c>
      <c r="C11" s="528" t="s">
        <v>289</v>
      </c>
      <c r="D11" s="529"/>
      <c r="E11" s="530"/>
      <c r="F11" s="518"/>
      <c r="G11" s="575">
        <f>G175</f>
        <v>0</v>
      </c>
    </row>
    <row r="12" spans="2:7">
      <c r="B12" s="531" t="s">
        <v>35</v>
      </c>
      <c r="C12" s="528" t="s">
        <v>229</v>
      </c>
      <c r="D12" s="529"/>
      <c r="E12" s="530"/>
      <c r="F12" s="518"/>
      <c r="G12" s="575">
        <f>G209</f>
        <v>0</v>
      </c>
    </row>
    <row r="13" spans="2:7">
      <c r="B13" s="531" t="s">
        <v>45</v>
      </c>
      <c r="C13" s="528" t="s">
        <v>431</v>
      </c>
      <c r="D13" s="529"/>
      <c r="E13" s="530"/>
      <c r="F13" s="518"/>
      <c r="G13" s="575">
        <f>G222</f>
        <v>0</v>
      </c>
    </row>
    <row r="14" spans="2:7">
      <c r="B14" s="531" t="s">
        <v>51</v>
      </c>
      <c r="C14" s="528" t="s">
        <v>426</v>
      </c>
      <c r="D14" s="529"/>
      <c r="E14" s="530"/>
      <c r="F14" s="518"/>
      <c r="G14" s="575">
        <f>G241</f>
        <v>0</v>
      </c>
    </row>
    <row r="15" spans="2:7">
      <c r="B15" s="532" t="s">
        <v>509</v>
      </c>
      <c r="C15" s="528" t="s">
        <v>508</v>
      </c>
      <c r="D15" s="533">
        <v>0.05</v>
      </c>
      <c r="E15" s="534">
        <v>0.05</v>
      </c>
      <c r="F15" s="519">
        <f>SUM(G7:G14)</f>
        <v>0</v>
      </c>
      <c r="G15" s="576">
        <f>E15*F15</f>
        <v>0</v>
      </c>
    </row>
    <row r="16" spans="2:7">
      <c r="B16" s="532"/>
      <c r="C16" s="528"/>
      <c r="D16" s="529"/>
      <c r="E16" s="530"/>
      <c r="F16" s="518"/>
      <c r="G16" s="575"/>
    </row>
    <row r="17" spans="2:7" ht="15.75" thickBot="1">
      <c r="B17" s="532"/>
      <c r="C17" s="535" t="s">
        <v>575</v>
      </c>
      <c r="D17" s="536"/>
      <c r="E17" s="537"/>
      <c r="F17" s="520"/>
      <c r="G17" s="577">
        <f>SUM(G7:G15)</f>
        <v>0</v>
      </c>
    </row>
    <row r="18" spans="2:7" ht="15.75" thickTop="1"/>
    <row r="19" spans="2:7">
      <c r="C19" s="539"/>
      <c r="D19" s="540"/>
      <c r="E19" s="541"/>
      <c r="F19" s="521"/>
      <c r="G19" s="578"/>
    </row>
    <row r="20" spans="2:7">
      <c r="C20" s="539"/>
      <c r="D20" s="540"/>
      <c r="E20" s="541"/>
      <c r="F20" s="521"/>
      <c r="G20" s="578"/>
    </row>
    <row r="21" spans="2:7">
      <c r="B21" s="524" t="s">
        <v>574</v>
      </c>
      <c r="C21" s="527" t="s">
        <v>573</v>
      </c>
      <c r="D21" s="540"/>
      <c r="E21" s="541"/>
      <c r="F21" s="521"/>
      <c r="G21" s="578"/>
    </row>
    <row r="22" spans="2:7">
      <c r="B22" s="542" t="s">
        <v>507</v>
      </c>
      <c r="C22" s="543" t="s">
        <v>506</v>
      </c>
      <c r="D22" s="543"/>
      <c r="E22" s="544"/>
      <c r="F22" s="258"/>
      <c r="G22" s="579"/>
    </row>
    <row r="23" spans="2:7">
      <c r="B23" s="531" t="s">
        <v>14</v>
      </c>
      <c r="C23" s="545" t="s">
        <v>505</v>
      </c>
    </row>
    <row r="24" spans="2:7" ht="76.5">
      <c r="B24" s="546" t="s">
        <v>504</v>
      </c>
      <c r="C24" s="422" t="s">
        <v>503</v>
      </c>
      <c r="D24" s="547" t="s">
        <v>75</v>
      </c>
      <c r="E24" s="547">
        <v>8</v>
      </c>
      <c r="F24" s="522"/>
      <c r="G24" s="580">
        <f>E24*F24</f>
        <v>0</v>
      </c>
    </row>
    <row r="25" spans="2:7">
      <c r="C25" s="548"/>
    </row>
    <row r="26" spans="2:7" ht="76.5">
      <c r="B26" s="546" t="s">
        <v>502</v>
      </c>
      <c r="C26" s="422" t="s">
        <v>572</v>
      </c>
      <c r="D26" s="547" t="s">
        <v>75</v>
      </c>
      <c r="E26" s="547">
        <v>1</v>
      </c>
      <c r="F26" s="522"/>
      <c r="G26" s="580">
        <f>E26*F26</f>
        <v>0</v>
      </c>
    </row>
    <row r="27" spans="2:7">
      <c r="C27" s="548"/>
    </row>
    <row r="28" spans="2:7" ht="89.25">
      <c r="B28" s="546" t="s">
        <v>501</v>
      </c>
      <c r="C28" s="422" t="s">
        <v>500</v>
      </c>
      <c r="D28" s="547" t="s">
        <v>75</v>
      </c>
      <c r="E28" s="547">
        <v>1</v>
      </c>
      <c r="F28" s="522"/>
      <c r="G28" s="580">
        <f>E28*F28</f>
        <v>0</v>
      </c>
    </row>
    <row r="29" spans="2:7">
      <c r="C29" s="548"/>
    </row>
    <row r="30" spans="2:7" ht="89.25">
      <c r="B30" s="546" t="s">
        <v>499</v>
      </c>
      <c r="C30" s="422" t="s">
        <v>498</v>
      </c>
      <c r="D30" s="547" t="s">
        <v>75</v>
      </c>
      <c r="E30" s="547">
        <v>1</v>
      </c>
      <c r="F30" s="522"/>
      <c r="G30" s="580">
        <f>E30*F30</f>
        <v>0</v>
      </c>
    </row>
    <row r="32" spans="2:7">
      <c r="B32" s="531" t="s">
        <v>22</v>
      </c>
      <c r="C32" s="545" t="s">
        <v>497</v>
      </c>
      <c r="D32" s="547" t="s">
        <v>75</v>
      </c>
      <c r="E32" s="547">
        <v>10</v>
      </c>
      <c r="F32" s="522"/>
      <c r="G32" s="580">
        <f>E32*F32</f>
        <v>0</v>
      </c>
    </row>
    <row r="33" spans="2:7">
      <c r="B33" s="531" t="s">
        <v>15</v>
      </c>
      <c r="C33" s="545" t="s">
        <v>496</v>
      </c>
      <c r="D33" s="547" t="s">
        <v>75</v>
      </c>
      <c r="E33" s="547">
        <v>5</v>
      </c>
      <c r="F33" s="522"/>
      <c r="G33" s="580">
        <f>E33*F33</f>
        <v>0</v>
      </c>
    </row>
    <row r="34" spans="2:7">
      <c r="B34" s="531" t="s">
        <v>16</v>
      </c>
      <c r="C34" s="545" t="s">
        <v>255</v>
      </c>
      <c r="D34" s="547" t="s">
        <v>75</v>
      </c>
      <c r="E34" s="547">
        <v>9</v>
      </c>
      <c r="F34" s="522"/>
      <c r="G34" s="580">
        <f>E34*F34</f>
        <v>0</v>
      </c>
    </row>
    <row r="35" spans="2:7">
      <c r="B35" s="531" t="s">
        <v>18</v>
      </c>
      <c r="C35" s="545" t="s">
        <v>254</v>
      </c>
      <c r="D35" s="547" t="s">
        <v>75</v>
      </c>
      <c r="E35" s="547">
        <v>2</v>
      </c>
      <c r="F35" s="522"/>
      <c r="G35" s="580">
        <f>E35*F35</f>
        <v>0</v>
      </c>
    </row>
    <row r="36" spans="2:7">
      <c r="B36" s="531" t="s">
        <v>24</v>
      </c>
      <c r="C36" s="545" t="s">
        <v>256</v>
      </c>
      <c r="D36" s="547" t="s">
        <v>162</v>
      </c>
      <c r="E36" s="547">
        <v>1</v>
      </c>
      <c r="F36" s="522"/>
      <c r="G36" s="580">
        <f>E36*F36</f>
        <v>0</v>
      </c>
    </row>
    <row r="37" spans="2:7">
      <c r="B37" s="531" t="s">
        <v>25</v>
      </c>
      <c r="C37" s="545" t="s">
        <v>257</v>
      </c>
      <c r="D37" s="547"/>
      <c r="E37" s="547"/>
      <c r="F37" s="522"/>
      <c r="G37" s="581"/>
    </row>
    <row r="38" spans="2:7">
      <c r="B38" s="549"/>
      <c r="C38" s="545" t="s">
        <v>258</v>
      </c>
      <c r="D38" s="550" t="s">
        <v>75</v>
      </c>
      <c r="E38" s="551">
        <v>5</v>
      </c>
      <c r="F38" s="522"/>
      <c r="G38" s="580">
        <f>E38*F38</f>
        <v>0</v>
      </c>
    </row>
    <row r="39" spans="2:7" ht="25.5">
      <c r="B39" s="549"/>
      <c r="C39" s="552" t="s">
        <v>259</v>
      </c>
      <c r="D39" s="550" t="s">
        <v>75</v>
      </c>
      <c r="E39" s="551">
        <v>0</v>
      </c>
      <c r="F39" s="522"/>
      <c r="G39" s="580">
        <f>E39*F39</f>
        <v>0</v>
      </c>
    </row>
    <row r="40" spans="2:7">
      <c r="B40" s="549"/>
    </row>
    <row r="41" spans="2:7">
      <c r="B41" s="531" t="s">
        <v>26</v>
      </c>
      <c r="C41" s="545" t="s">
        <v>260</v>
      </c>
      <c r="D41" s="550" t="s">
        <v>159</v>
      </c>
      <c r="E41" s="551">
        <v>90</v>
      </c>
      <c r="F41" s="522"/>
      <c r="G41" s="580">
        <f t="shared" ref="G41:G47" si="0">E41*F41</f>
        <v>0</v>
      </c>
    </row>
    <row r="42" spans="2:7">
      <c r="B42" s="531" t="s">
        <v>27</v>
      </c>
      <c r="C42" s="545" t="s">
        <v>262</v>
      </c>
      <c r="D42" s="550" t="s">
        <v>159</v>
      </c>
      <c r="E42" s="551">
        <v>40</v>
      </c>
      <c r="F42" s="522"/>
      <c r="G42" s="580">
        <f t="shared" si="0"/>
        <v>0</v>
      </c>
    </row>
    <row r="43" spans="2:7">
      <c r="B43" s="531" t="s">
        <v>29</v>
      </c>
      <c r="C43" s="545" t="s">
        <v>263</v>
      </c>
      <c r="D43" s="550" t="s">
        <v>159</v>
      </c>
      <c r="E43" s="551">
        <v>80</v>
      </c>
      <c r="F43" s="522"/>
      <c r="G43" s="580">
        <f t="shared" si="0"/>
        <v>0</v>
      </c>
    </row>
    <row r="44" spans="2:7">
      <c r="B44" s="531" t="s">
        <v>30</v>
      </c>
      <c r="C44" s="545" t="s">
        <v>264</v>
      </c>
      <c r="D44" s="550" t="s">
        <v>159</v>
      </c>
      <c r="E44" s="551">
        <v>30</v>
      </c>
      <c r="F44" s="522"/>
      <c r="G44" s="580">
        <f t="shared" si="0"/>
        <v>0</v>
      </c>
    </row>
    <row r="45" spans="2:7">
      <c r="B45" s="531" t="s">
        <v>32</v>
      </c>
      <c r="C45" s="545" t="s">
        <v>495</v>
      </c>
      <c r="D45" s="550" t="s">
        <v>159</v>
      </c>
      <c r="E45" s="551">
        <v>70</v>
      </c>
      <c r="F45" s="522"/>
      <c r="G45" s="580">
        <f t="shared" si="0"/>
        <v>0</v>
      </c>
    </row>
    <row r="46" spans="2:7" ht="25.5">
      <c r="B46" s="531" t="s">
        <v>33</v>
      </c>
      <c r="C46" s="545" t="s">
        <v>494</v>
      </c>
      <c r="D46" s="550" t="s">
        <v>159</v>
      </c>
      <c r="E46" s="551">
        <v>40</v>
      </c>
      <c r="F46" s="522"/>
      <c r="G46" s="580">
        <f t="shared" si="0"/>
        <v>0</v>
      </c>
    </row>
    <row r="47" spans="2:7">
      <c r="B47" s="531" t="s">
        <v>39</v>
      </c>
      <c r="C47" s="545" t="s">
        <v>493</v>
      </c>
      <c r="D47" s="550" t="s">
        <v>75</v>
      </c>
      <c r="E47" s="551">
        <v>1</v>
      </c>
      <c r="F47" s="522"/>
      <c r="G47" s="580">
        <f t="shared" si="0"/>
        <v>0</v>
      </c>
    </row>
    <row r="48" spans="2:7">
      <c r="B48" s="531"/>
      <c r="C48" s="545"/>
      <c r="D48" s="550"/>
      <c r="E48" s="551"/>
      <c r="F48" s="522"/>
      <c r="G48" s="581"/>
    </row>
    <row r="49" spans="2:7" ht="15.75" thickBot="1">
      <c r="B49" s="531"/>
      <c r="C49" s="535" t="s">
        <v>492</v>
      </c>
      <c r="D49" s="536"/>
      <c r="E49" s="537"/>
      <c r="F49" s="520"/>
      <c r="G49" s="577">
        <f>SUM(G23:G47)</f>
        <v>0</v>
      </c>
    </row>
    <row r="50" spans="2:7" ht="15.75" thickTop="1">
      <c r="B50" s="531"/>
      <c r="C50" s="553"/>
      <c r="D50" s="547"/>
      <c r="E50" s="550"/>
      <c r="F50" s="522"/>
      <c r="G50" s="581"/>
    </row>
    <row r="52" spans="2:7">
      <c r="B52" s="542" t="s">
        <v>55</v>
      </c>
      <c r="C52" s="543" t="s">
        <v>266</v>
      </c>
      <c r="D52" s="543"/>
      <c r="E52" s="544"/>
      <c r="F52" s="258"/>
      <c r="G52" s="579"/>
    </row>
    <row r="53" spans="2:7">
      <c r="B53" s="531"/>
      <c r="C53" s="554"/>
      <c r="D53" s="550"/>
      <c r="E53" s="551"/>
      <c r="F53" s="522"/>
      <c r="G53" s="581"/>
    </row>
    <row r="54" spans="2:7">
      <c r="B54" s="531" t="s">
        <v>14</v>
      </c>
      <c r="C54" s="553" t="s">
        <v>267</v>
      </c>
      <c r="D54" s="550" t="s">
        <v>162</v>
      </c>
      <c r="E54" s="547">
        <v>1</v>
      </c>
      <c r="F54" s="522"/>
      <c r="G54" s="580">
        <f t="shared" ref="G54:G59" si="1">E54*F54</f>
        <v>0</v>
      </c>
    </row>
    <row r="55" spans="2:7" ht="26.25">
      <c r="B55" s="531" t="s">
        <v>22</v>
      </c>
      <c r="C55" s="553" t="s">
        <v>268</v>
      </c>
      <c r="D55" s="550" t="s">
        <v>162</v>
      </c>
      <c r="E55" s="547">
        <v>1</v>
      </c>
      <c r="F55" s="522"/>
      <c r="G55" s="580">
        <f t="shared" si="1"/>
        <v>0</v>
      </c>
    </row>
    <row r="56" spans="2:7">
      <c r="B56" s="531" t="s">
        <v>15</v>
      </c>
      <c r="C56" s="545" t="s">
        <v>269</v>
      </c>
      <c r="D56" s="550" t="s">
        <v>162</v>
      </c>
      <c r="E56" s="547">
        <v>1</v>
      </c>
      <c r="F56" s="522"/>
      <c r="G56" s="580">
        <f t="shared" si="1"/>
        <v>0</v>
      </c>
    </row>
    <row r="57" spans="2:7" ht="25.5">
      <c r="B57" s="531" t="s">
        <v>16</v>
      </c>
      <c r="C57" s="545" t="s">
        <v>270</v>
      </c>
      <c r="D57" s="550" t="s">
        <v>162</v>
      </c>
      <c r="E57" s="547">
        <v>1</v>
      </c>
      <c r="F57" s="522"/>
      <c r="G57" s="580">
        <f t="shared" si="1"/>
        <v>0</v>
      </c>
    </row>
    <row r="58" spans="2:7" ht="63.75">
      <c r="B58" s="531" t="s">
        <v>18</v>
      </c>
      <c r="C58" s="545" t="s">
        <v>271</v>
      </c>
      <c r="D58" s="550" t="s">
        <v>162</v>
      </c>
      <c r="E58" s="547">
        <v>1</v>
      </c>
      <c r="F58" s="522"/>
      <c r="G58" s="580">
        <f t="shared" si="1"/>
        <v>0</v>
      </c>
    </row>
    <row r="59" spans="2:7">
      <c r="B59" s="531" t="s">
        <v>24</v>
      </c>
      <c r="C59" s="553" t="s">
        <v>491</v>
      </c>
      <c r="D59" s="550" t="s">
        <v>162</v>
      </c>
      <c r="E59" s="547">
        <v>1</v>
      </c>
      <c r="F59" s="522"/>
      <c r="G59" s="580">
        <f t="shared" si="1"/>
        <v>0</v>
      </c>
    </row>
    <row r="60" spans="2:7">
      <c r="B60" s="531"/>
      <c r="C60" s="553"/>
      <c r="D60" s="550"/>
      <c r="E60" s="547"/>
      <c r="F60" s="522"/>
      <c r="G60" s="581"/>
    </row>
    <row r="61" spans="2:7" ht="15.75" thickBot="1">
      <c r="B61" s="531"/>
      <c r="C61" s="535" t="s">
        <v>272</v>
      </c>
      <c r="D61" s="536"/>
      <c r="E61" s="537"/>
      <c r="F61" s="520"/>
      <c r="G61" s="577">
        <f>SUM(G54:G59)</f>
        <v>0</v>
      </c>
    </row>
    <row r="62" spans="2:7" ht="15.75" thickTop="1"/>
    <row r="63" spans="2:7">
      <c r="B63" s="542" t="s">
        <v>20</v>
      </c>
      <c r="C63" s="543" t="s">
        <v>273</v>
      </c>
      <c r="D63" s="543"/>
      <c r="E63" s="544"/>
      <c r="F63" s="258"/>
      <c r="G63" s="579"/>
    </row>
    <row r="65" spans="2:7">
      <c r="B65" s="531" t="s">
        <v>14</v>
      </c>
      <c r="C65" s="545" t="s">
        <v>490</v>
      </c>
      <c r="D65" s="550" t="s">
        <v>162</v>
      </c>
      <c r="E65" s="547">
        <v>1</v>
      </c>
      <c r="F65" s="522"/>
      <c r="G65" s="580">
        <f>E65*F65</f>
        <v>0</v>
      </c>
    </row>
    <row r="66" spans="2:7">
      <c r="B66" s="531" t="s">
        <v>22</v>
      </c>
      <c r="C66" s="545" t="s">
        <v>489</v>
      </c>
      <c r="D66" s="550" t="s">
        <v>162</v>
      </c>
      <c r="E66" s="547">
        <v>1</v>
      </c>
      <c r="F66" s="522"/>
      <c r="G66" s="580">
        <f>E66*F66</f>
        <v>0</v>
      </c>
    </row>
    <row r="67" spans="2:7">
      <c r="B67" s="531" t="s">
        <v>15</v>
      </c>
      <c r="C67" s="545" t="s">
        <v>488</v>
      </c>
      <c r="D67" s="550" t="s">
        <v>325</v>
      </c>
      <c r="E67" s="547">
        <v>1</v>
      </c>
      <c r="F67" s="522"/>
      <c r="G67" s="580">
        <f>E67*F67</f>
        <v>0</v>
      </c>
    </row>
    <row r="68" spans="2:7">
      <c r="B68" s="531"/>
      <c r="C68" s="545"/>
      <c r="D68" s="550"/>
      <c r="E68" s="547"/>
      <c r="F68" s="522"/>
      <c r="G68" s="580"/>
    </row>
    <row r="69" spans="2:7">
      <c r="B69" s="531" t="s">
        <v>16</v>
      </c>
      <c r="C69" s="545" t="s">
        <v>260</v>
      </c>
      <c r="D69" s="550" t="s">
        <v>159</v>
      </c>
      <c r="E69" s="547">
        <v>180</v>
      </c>
      <c r="F69" s="522"/>
      <c r="G69" s="580">
        <f>E69*F69</f>
        <v>0</v>
      </c>
    </row>
    <row r="70" spans="2:7">
      <c r="B70" s="531" t="s">
        <v>18</v>
      </c>
      <c r="C70" s="545" t="s">
        <v>261</v>
      </c>
      <c r="D70" s="550" t="s">
        <v>159</v>
      </c>
      <c r="E70" s="547">
        <v>150</v>
      </c>
      <c r="F70" s="522"/>
      <c r="G70" s="580">
        <f>E70*F70</f>
        <v>0</v>
      </c>
    </row>
    <row r="71" spans="2:7">
      <c r="B71" s="531" t="s">
        <v>24</v>
      </c>
      <c r="C71" s="545" t="s">
        <v>487</v>
      </c>
      <c r="D71" s="550" t="s">
        <v>159</v>
      </c>
      <c r="E71" s="547">
        <v>10</v>
      </c>
      <c r="F71" s="522"/>
      <c r="G71" s="580">
        <f>E71*F71</f>
        <v>0</v>
      </c>
    </row>
    <row r="72" spans="2:7">
      <c r="B72" s="531" t="s">
        <v>25</v>
      </c>
      <c r="C72" s="545" t="s">
        <v>274</v>
      </c>
      <c r="D72" s="550" t="s">
        <v>159</v>
      </c>
      <c r="E72" s="547">
        <v>10</v>
      </c>
      <c r="F72" s="522"/>
      <c r="G72" s="580">
        <f>E72*F72</f>
        <v>0</v>
      </c>
    </row>
    <row r="73" spans="2:7">
      <c r="B73" s="531"/>
      <c r="C73" s="545"/>
      <c r="D73" s="550"/>
      <c r="E73" s="547"/>
      <c r="F73" s="522"/>
      <c r="G73" s="580"/>
    </row>
    <row r="74" spans="2:7">
      <c r="B74" s="531" t="s">
        <v>26</v>
      </c>
      <c r="C74" s="545" t="s">
        <v>263</v>
      </c>
      <c r="D74" s="550" t="s">
        <v>159</v>
      </c>
      <c r="E74" s="547">
        <v>160</v>
      </c>
      <c r="F74" s="522"/>
      <c r="G74" s="580">
        <f>E74*F74</f>
        <v>0</v>
      </c>
    </row>
    <row r="75" spans="2:7">
      <c r="B75" s="531" t="s">
        <v>27</v>
      </c>
      <c r="C75" s="545" t="s">
        <v>264</v>
      </c>
      <c r="D75" s="550" t="s">
        <v>159</v>
      </c>
      <c r="E75" s="547">
        <v>0</v>
      </c>
      <c r="F75" s="522"/>
      <c r="G75" s="580">
        <f>E75*F75</f>
        <v>0</v>
      </c>
    </row>
    <row r="76" spans="2:7">
      <c r="B76" s="531" t="s">
        <v>28</v>
      </c>
      <c r="C76" s="545" t="s">
        <v>265</v>
      </c>
      <c r="D76" s="550" t="s">
        <v>159</v>
      </c>
      <c r="E76" s="547">
        <v>40</v>
      </c>
      <c r="F76" s="522"/>
      <c r="G76" s="580">
        <f>E76*F76</f>
        <v>0</v>
      </c>
    </row>
    <row r="77" spans="2:7">
      <c r="B77" s="531"/>
      <c r="C77" s="545"/>
      <c r="D77" s="550"/>
      <c r="E77" s="547"/>
      <c r="F77" s="522"/>
      <c r="G77" s="580"/>
    </row>
    <row r="78" spans="2:7">
      <c r="B78" s="531"/>
      <c r="C78" s="545" t="s">
        <v>275</v>
      </c>
      <c r="D78" s="550"/>
      <c r="E78" s="547"/>
      <c r="F78" s="522"/>
      <c r="G78" s="580"/>
    </row>
    <row r="79" spans="2:7">
      <c r="B79" s="531" t="s">
        <v>29</v>
      </c>
      <c r="C79" s="545" t="s">
        <v>486</v>
      </c>
      <c r="D79" s="550" t="s">
        <v>159</v>
      </c>
      <c r="E79" s="547">
        <v>60</v>
      </c>
      <c r="F79" s="522"/>
      <c r="G79" s="580">
        <f>E79*F79</f>
        <v>0</v>
      </c>
    </row>
    <row r="80" spans="2:7">
      <c r="B80" s="531"/>
      <c r="C80" s="545" t="s">
        <v>164</v>
      </c>
      <c r="D80" s="550"/>
      <c r="E80" s="547"/>
      <c r="F80" s="522"/>
      <c r="G80" s="580"/>
    </row>
    <row r="81" spans="2:7" ht="43.5" customHeight="1">
      <c r="B81" s="531" t="s">
        <v>30</v>
      </c>
      <c r="C81" s="545" t="s">
        <v>485</v>
      </c>
      <c r="D81" s="550" t="s">
        <v>75</v>
      </c>
      <c r="E81" s="547">
        <v>2</v>
      </c>
      <c r="F81" s="522"/>
      <c r="G81" s="580">
        <f>E81*F81</f>
        <v>0</v>
      </c>
    </row>
    <row r="82" spans="2:7" ht="42" customHeight="1">
      <c r="B82" s="531" t="s">
        <v>32</v>
      </c>
      <c r="C82" s="545" t="s">
        <v>571</v>
      </c>
      <c r="D82" s="550" t="s">
        <v>75</v>
      </c>
      <c r="E82" s="547">
        <v>1</v>
      </c>
      <c r="F82" s="522"/>
      <c r="G82" s="580">
        <f>E82*F82</f>
        <v>0</v>
      </c>
    </row>
    <row r="83" spans="2:7" ht="38.25" customHeight="1">
      <c r="B83" s="531" t="s">
        <v>33</v>
      </c>
      <c r="C83" s="545" t="s">
        <v>484</v>
      </c>
      <c r="D83" s="550" t="s">
        <v>75</v>
      </c>
      <c r="E83" s="547">
        <v>0</v>
      </c>
      <c r="F83" s="522"/>
      <c r="G83" s="580">
        <f>E83*F83</f>
        <v>0</v>
      </c>
    </row>
    <row r="84" spans="2:7" ht="25.5">
      <c r="B84" s="531" t="s">
        <v>39</v>
      </c>
      <c r="C84" s="555" t="s">
        <v>483</v>
      </c>
      <c r="D84" s="550" t="s">
        <v>159</v>
      </c>
      <c r="E84" s="547">
        <v>4</v>
      </c>
      <c r="F84" s="522"/>
      <c r="G84" s="580">
        <f>E84*F84</f>
        <v>0</v>
      </c>
    </row>
    <row r="85" spans="2:7" ht="25.5">
      <c r="B85" s="531" t="s">
        <v>570</v>
      </c>
      <c r="C85" s="555" t="s">
        <v>569</v>
      </c>
      <c r="D85" s="550" t="s">
        <v>159</v>
      </c>
      <c r="E85" s="547">
        <v>20</v>
      </c>
      <c r="F85" s="522"/>
      <c r="G85" s="580">
        <f>E85*F85</f>
        <v>0</v>
      </c>
    </row>
    <row r="86" spans="2:7">
      <c r="B86" s="531"/>
      <c r="C86" s="555"/>
      <c r="D86" s="550"/>
      <c r="E86" s="547"/>
      <c r="F86" s="522"/>
      <c r="G86" s="580"/>
    </row>
    <row r="87" spans="2:7" ht="25.5">
      <c r="B87" s="531" t="s">
        <v>40</v>
      </c>
      <c r="C87" s="555" t="s">
        <v>482</v>
      </c>
      <c r="D87" s="550" t="s">
        <v>159</v>
      </c>
      <c r="E87" s="547">
        <v>9</v>
      </c>
      <c r="F87" s="522"/>
      <c r="G87" s="580">
        <f>E87*F87</f>
        <v>0</v>
      </c>
    </row>
    <row r="88" spans="2:7">
      <c r="B88" s="531"/>
      <c r="C88" s="555"/>
      <c r="D88" s="550"/>
      <c r="E88" s="547"/>
      <c r="F88" s="522"/>
      <c r="G88" s="580"/>
    </row>
    <row r="89" spans="2:7" ht="51">
      <c r="B89" s="531" t="s">
        <v>41</v>
      </c>
      <c r="C89" s="555" t="s">
        <v>481</v>
      </c>
      <c r="D89" s="550" t="s">
        <v>325</v>
      </c>
      <c r="E89" s="547">
        <v>9</v>
      </c>
      <c r="F89" s="522"/>
      <c r="G89" s="580">
        <f>E89*F89</f>
        <v>0</v>
      </c>
    </row>
    <row r="90" spans="2:7">
      <c r="B90" s="531"/>
      <c r="C90" s="556" t="s">
        <v>480</v>
      </c>
      <c r="D90" s="550"/>
      <c r="E90" s="547"/>
      <c r="F90" s="522"/>
      <c r="G90" s="580"/>
    </row>
    <row r="91" spans="2:7">
      <c r="B91" s="531"/>
      <c r="C91" s="555" t="s">
        <v>253</v>
      </c>
      <c r="D91" s="550"/>
      <c r="E91" s="547"/>
      <c r="F91" s="522"/>
      <c r="G91" s="580"/>
    </row>
    <row r="92" spans="2:7">
      <c r="B92" s="531"/>
      <c r="C92" s="555"/>
      <c r="D92" s="550"/>
      <c r="E92" s="547"/>
      <c r="F92" s="522"/>
      <c r="G92" s="580"/>
    </row>
    <row r="93" spans="2:7" ht="51">
      <c r="B93" s="531" t="s">
        <v>42</v>
      </c>
      <c r="C93" s="555" t="s">
        <v>568</v>
      </c>
      <c r="D93" s="550" t="s">
        <v>159</v>
      </c>
      <c r="E93" s="547">
        <v>7</v>
      </c>
      <c r="F93" s="522"/>
      <c r="G93" s="580">
        <f>E93*F93</f>
        <v>0</v>
      </c>
    </row>
    <row r="94" spans="2:7">
      <c r="B94" s="531"/>
      <c r="C94" s="555"/>
      <c r="D94" s="550"/>
      <c r="E94" s="547"/>
      <c r="F94" s="522"/>
      <c r="G94" s="580"/>
    </row>
    <row r="95" spans="2:7" ht="51">
      <c r="B95" s="531" t="s">
        <v>43</v>
      </c>
      <c r="C95" s="555" t="s">
        <v>479</v>
      </c>
      <c r="D95" s="550" t="s">
        <v>159</v>
      </c>
      <c r="E95" s="547">
        <v>20</v>
      </c>
      <c r="F95" s="522"/>
      <c r="G95" s="580">
        <f>E95*F95</f>
        <v>0</v>
      </c>
    </row>
    <row r="96" spans="2:7">
      <c r="B96" s="531"/>
      <c r="C96" s="555"/>
      <c r="D96" s="550"/>
      <c r="E96" s="547"/>
      <c r="F96" s="522"/>
      <c r="G96" s="580"/>
    </row>
    <row r="97" spans="2:7" ht="38.25">
      <c r="B97" s="531" t="s">
        <v>48</v>
      </c>
      <c r="C97" s="555" t="s">
        <v>478</v>
      </c>
      <c r="D97" s="550" t="s">
        <v>159</v>
      </c>
      <c r="E97" s="547">
        <v>4</v>
      </c>
      <c r="F97" s="522"/>
      <c r="G97" s="580">
        <f>E97*F97</f>
        <v>0</v>
      </c>
    </row>
    <row r="98" spans="2:7">
      <c r="B98" s="531"/>
      <c r="C98" s="555"/>
      <c r="D98" s="550"/>
      <c r="E98" s="547"/>
      <c r="F98" s="522"/>
      <c r="G98" s="580"/>
    </row>
    <row r="99" spans="2:7" ht="38.25">
      <c r="B99" s="531" t="s">
        <v>49</v>
      </c>
      <c r="C99" s="555" t="s">
        <v>477</v>
      </c>
      <c r="D99" s="550" t="s">
        <v>75</v>
      </c>
      <c r="E99" s="547">
        <v>2</v>
      </c>
      <c r="F99" s="522"/>
      <c r="G99" s="580">
        <f>E99*F99</f>
        <v>0</v>
      </c>
    </row>
    <row r="100" spans="2:7">
      <c r="B100" s="531"/>
      <c r="C100" s="555"/>
      <c r="D100" s="550"/>
      <c r="E100" s="547"/>
      <c r="F100" s="522"/>
      <c r="G100" s="580"/>
    </row>
    <row r="101" spans="2:7">
      <c r="B101" s="531" t="s">
        <v>50</v>
      </c>
      <c r="C101" s="545" t="s">
        <v>276</v>
      </c>
      <c r="D101" s="550"/>
      <c r="E101" s="551"/>
      <c r="F101" s="522"/>
      <c r="G101" s="580"/>
    </row>
    <row r="102" spans="2:7" ht="25.5">
      <c r="B102" s="531"/>
      <c r="C102" s="556" t="s">
        <v>277</v>
      </c>
      <c r="D102" s="550" t="s">
        <v>75</v>
      </c>
      <c r="E102" s="551">
        <v>4</v>
      </c>
      <c r="F102" s="522"/>
      <c r="G102" s="580">
        <f t="shared" ref="G102:G113" si="2">E102*F102</f>
        <v>0</v>
      </c>
    </row>
    <row r="103" spans="2:7" ht="25.5">
      <c r="B103" s="531"/>
      <c r="C103" s="556" t="s">
        <v>567</v>
      </c>
      <c r="D103" s="550" t="s">
        <v>75</v>
      </c>
      <c r="E103" s="551">
        <v>6</v>
      </c>
      <c r="F103" s="522"/>
      <c r="G103" s="580">
        <f t="shared" si="2"/>
        <v>0</v>
      </c>
    </row>
    <row r="104" spans="2:7" ht="25.5">
      <c r="B104" s="531"/>
      <c r="C104" s="556" t="s">
        <v>566</v>
      </c>
      <c r="D104" s="550" t="s">
        <v>75</v>
      </c>
      <c r="E104" s="551">
        <v>1</v>
      </c>
      <c r="F104" s="522"/>
      <c r="G104" s="580">
        <f t="shared" si="2"/>
        <v>0</v>
      </c>
    </row>
    <row r="105" spans="2:7">
      <c r="B105" s="531"/>
      <c r="C105" s="556" t="s">
        <v>565</v>
      </c>
      <c r="D105" s="550" t="s">
        <v>75</v>
      </c>
      <c r="E105" s="551">
        <v>1</v>
      </c>
      <c r="F105" s="522"/>
      <c r="G105" s="580">
        <f t="shared" si="2"/>
        <v>0</v>
      </c>
    </row>
    <row r="106" spans="2:7">
      <c r="B106" s="531"/>
      <c r="C106" s="553" t="s">
        <v>278</v>
      </c>
      <c r="D106" s="550" t="s">
        <v>75</v>
      </c>
      <c r="E106" s="551">
        <v>4</v>
      </c>
      <c r="F106" s="522"/>
      <c r="G106" s="580">
        <f t="shared" si="2"/>
        <v>0</v>
      </c>
    </row>
    <row r="107" spans="2:7">
      <c r="B107" s="531"/>
      <c r="C107" s="553" t="s">
        <v>475</v>
      </c>
      <c r="D107" s="550" t="s">
        <v>75</v>
      </c>
      <c r="E107" s="551">
        <v>1</v>
      </c>
      <c r="F107" s="522"/>
      <c r="G107" s="580">
        <f t="shared" si="2"/>
        <v>0</v>
      </c>
    </row>
    <row r="108" spans="2:7" ht="25.5">
      <c r="B108" s="531" t="s">
        <v>52</v>
      </c>
      <c r="C108" s="545" t="s">
        <v>279</v>
      </c>
      <c r="D108" s="550" t="s">
        <v>75</v>
      </c>
      <c r="E108" s="547">
        <v>2</v>
      </c>
      <c r="F108" s="522"/>
      <c r="G108" s="580">
        <f t="shared" si="2"/>
        <v>0</v>
      </c>
    </row>
    <row r="109" spans="2:7" ht="25.5">
      <c r="B109" s="531" t="s">
        <v>53</v>
      </c>
      <c r="C109" s="545" t="s">
        <v>474</v>
      </c>
      <c r="D109" s="550" t="s">
        <v>159</v>
      </c>
      <c r="E109" s="551">
        <v>20</v>
      </c>
      <c r="F109" s="522"/>
      <c r="G109" s="580">
        <f t="shared" si="2"/>
        <v>0</v>
      </c>
    </row>
    <row r="110" spans="2:7">
      <c r="B110" s="531" t="s">
        <v>71</v>
      </c>
      <c r="C110" s="553" t="s">
        <v>280</v>
      </c>
      <c r="D110" s="550" t="s">
        <v>162</v>
      </c>
      <c r="E110" s="547">
        <v>1</v>
      </c>
      <c r="F110" s="522"/>
      <c r="G110" s="580">
        <f t="shared" si="2"/>
        <v>0</v>
      </c>
    </row>
    <row r="111" spans="2:7">
      <c r="B111" s="531" t="s">
        <v>72</v>
      </c>
      <c r="C111" s="553" t="s">
        <v>281</v>
      </c>
      <c r="D111" s="550" t="s">
        <v>75</v>
      </c>
      <c r="E111" s="547">
        <v>4</v>
      </c>
      <c r="F111" s="522"/>
      <c r="G111" s="580">
        <f t="shared" si="2"/>
        <v>0</v>
      </c>
    </row>
    <row r="112" spans="2:7">
      <c r="B112" s="531" t="s">
        <v>73</v>
      </c>
      <c r="C112" s="553" t="s">
        <v>473</v>
      </c>
      <c r="D112" s="550" t="s">
        <v>75</v>
      </c>
      <c r="E112" s="547">
        <v>2</v>
      </c>
      <c r="F112" s="522"/>
      <c r="G112" s="580">
        <f t="shared" si="2"/>
        <v>0</v>
      </c>
    </row>
    <row r="113" spans="2:7">
      <c r="B113" s="531" t="s">
        <v>147</v>
      </c>
      <c r="C113" s="545" t="s">
        <v>251</v>
      </c>
      <c r="D113" s="547" t="s">
        <v>252</v>
      </c>
      <c r="E113" s="547">
        <v>1</v>
      </c>
      <c r="F113" s="523"/>
      <c r="G113" s="580">
        <f t="shared" si="2"/>
        <v>0</v>
      </c>
    </row>
    <row r="114" spans="2:7">
      <c r="B114" s="531"/>
      <c r="C114" s="545"/>
      <c r="D114" s="547"/>
      <c r="E114" s="547"/>
      <c r="F114" s="523"/>
      <c r="G114" s="581"/>
    </row>
    <row r="115" spans="2:7" ht="15.75" thickBot="1">
      <c r="B115" s="531"/>
      <c r="C115" s="535" t="s">
        <v>282</v>
      </c>
      <c r="D115" s="536"/>
      <c r="E115" s="537"/>
      <c r="F115" s="520"/>
      <c r="G115" s="577">
        <f>SUM(G71:G113)</f>
        <v>0</v>
      </c>
    </row>
    <row r="116" spans="2:7" ht="15.75" thickTop="1"/>
    <row r="118" spans="2:7">
      <c r="B118" s="542" t="s">
        <v>23</v>
      </c>
      <c r="C118" s="543" t="s">
        <v>283</v>
      </c>
      <c r="D118" s="543"/>
      <c r="E118" s="544"/>
      <c r="F118" s="258"/>
      <c r="G118" s="579"/>
    </row>
    <row r="119" spans="2:7">
      <c r="B119" s="546"/>
      <c r="C119" s="554"/>
      <c r="D119" s="550"/>
      <c r="E119" s="551"/>
      <c r="F119" s="522"/>
      <c r="G119" s="581"/>
    </row>
    <row r="120" spans="2:7" ht="25.5">
      <c r="B120" s="531"/>
      <c r="C120" s="545" t="s">
        <v>472</v>
      </c>
      <c r="D120" s="550"/>
      <c r="E120" s="551"/>
      <c r="F120" s="522"/>
      <c r="G120" s="581"/>
    </row>
    <row r="121" spans="2:7" ht="25.5">
      <c r="B121" s="531"/>
      <c r="C121" s="545" t="s">
        <v>471</v>
      </c>
      <c r="D121" s="550"/>
      <c r="E121" s="551"/>
      <c r="F121" s="522"/>
      <c r="G121" s="581"/>
    </row>
    <row r="122" spans="2:7">
      <c r="B122" s="531"/>
      <c r="C122" s="545" t="s">
        <v>284</v>
      </c>
      <c r="D122" s="550"/>
      <c r="E122" s="551"/>
      <c r="F122" s="522"/>
      <c r="G122" s="581"/>
    </row>
    <row r="123" spans="2:7" ht="25.5">
      <c r="B123" s="531"/>
      <c r="C123" s="545" t="s">
        <v>470</v>
      </c>
      <c r="D123" s="550"/>
      <c r="E123" s="551"/>
      <c r="F123" s="522"/>
      <c r="G123" s="581"/>
    </row>
    <row r="124" spans="2:7" ht="38.25">
      <c r="B124" s="531"/>
      <c r="C124" s="545" t="s">
        <v>285</v>
      </c>
      <c r="D124" s="550"/>
      <c r="E124" s="551"/>
      <c r="F124" s="522"/>
      <c r="G124" s="581"/>
    </row>
    <row r="125" spans="2:7" ht="25.5">
      <c r="B125" s="531"/>
      <c r="C125" s="545" t="s">
        <v>286</v>
      </c>
      <c r="D125" s="550"/>
      <c r="E125" s="551"/>
      <c r="F125" s="522"/>
      <c r="G125" s="581"/>
    </row>
    <row r="126" spans="2:7" ht="25.5">
      <c r="B126" s="531"/>
      <c r="C126" s="545" t="s">
        <v>287</v>
      </c>
      <c r="D126" s="550"/>
      <c r="E126" s="551"/>
      <c r="F126" s="522"/>
      <c r="G126" s="581"/>
    </row>
    <row r="127" spans="2:7" ht="38.25">
      <c r="B127" s="531"/>
      <c r="C127" s="545" t="s">
        <v>288</v>
      </c>
      <c r="D127" s="550"/>
      <c r="E127" s="551"/>
      <c r="F127" s="522"/>
      <c r="G127" s="581"/>
    </row>
    <row r="129" spans="2:7" ht="51">
      <c r="B129" s="531" t="s">
        <v>14</v>
      </c>
      <c r="C129" s="545" t="s">
        <v>469</v>
      </c>
      <c r="D129" s="550" t="s">
        <v>75</v>
      </c>
      <c r="E129" s="551">
        <v>1</v>
      </c>
      <c r="F129" s="522"/>
      <c r="G129" s="580">
        <f>E129*F129</f>
        <v>0</v>
      </c>
    </row>
    <row r="130" spans="2:7">
      <c r="B130" s="531"/>
      <c r="C130" s="553" t="s">
        <v>468</v>
      </c>
      <c r="D130" s="550"/>
      <c r="E130" s="551"/>
      <c r="F130" s="522"/>
      <c r="G130" s="580"/>
    </row>
    <row r="131" spans="2:7">
      <c r="B131" s="531"/>
      <c r="C131" s="553" t="s">
        <v>467</v>
      </c>
      <c r="D131" s="550"/>
      <c r="E131" s="551"/>
      <c r="F131" s="522"/>
      <c r="G131" s="580"/>
    </row>
    <row r="132" spans="2:7">
      <c r="B132" s="531"/>
      <c r="C132" s="553" t="s">
        <v>466</v>
      </c>
      <c r="D132" s="550"/>
      <c r="E132" s="551"/>
      <c r="F132" s="522"/>
      <c r="G132" s="580"/>
    </row>
    <row r="133" spans="2:7">
      <c r="B133" s="531"/>
      <c r="C133" s="553" t="s">
        <v>465</v>
      </c>
      <c r="D133" s="550"/>
      <c r="E133" s="551"/>
      <c r="F133" s="522"/>
      <c r="G133" s="580"/>
    </row>
    <row r="134" spans="2:7">
      <c r="B134" s="531"/>
      <c r="C134" s="553" t="s">
        <v>464</v>
      </c>
      <c r="D134" s="550"/>
      <c r="E134" s="551"/>
      <c r="F134" s="522"/>
      <c r="G134" s="580"/>
    </row>
    <row r="135" spans="2:7">
      <c r="B135" s="531"/>
      <c r="C135" s="545" t="s">
        <v>463</v>
      </c>
      <c r="D135" s="550"/>
      <c r="E135" s="551"/>
      <c r="F135" s="522"/>
      <c r="G135" s="580"/>
    </row>
    <row r="136" spans="2:7">
      <c r="B136" s="531"/>
      <c r="C136" s="545" t="s">
        <v>462</v>
      </c>
      <c r="D136" s="550"/>
      <c r="E136" s="551"/>
      <c r="F136" s="522"/>
      <c r="G136" s="580"/>
    </row>
    <row r="137" spans="2:7">
      <c r="B137" s="531"/>
      <c r="C137" s="553" t="s">
        <v>352</v>
      </c>
      <c r="D137" s="550"/>
      <c r="E137" s="551"/>
      <c r="F137" s="522"/>
      <c r="G137" s="580"/>
    </row>
    <row r="138" spans="2:7">
      <c r="B138" s="531"/>
      <c r="C138" s="545" t="s">
        <v>253</v>
      </c>
      <c r="D138" s="550"/>
      <c r="E138" s="551"/>
      <c r="F138" s="522"/>
      <c r="G138" s="580"/>
    </row>
    <row r="139" spans="2:7">
      <c r="B139" s="531"/>
      <c r="C139" s="545"/>
      <c r="D139" s="550"/>
      <c r="E139" s="551"/>
      <c r="F139" s="522"/>
      <c r="G139" s="580"/>
    </row>
    <row r="140" spans="2:7" ht="38.25">
      <c r="B140" s="531" t="s">
        <v>22</v>
      </c>
      <c r="C140" s="545" t="s">
        <v>461</v>
      </c>
      <c r="D140" s="550" t="s">
        <v>75</v>
      </c>
      <c r="E140" s="551">
        <v>1</v>
      </c>
      <c r="F140" s="522"/>
      <c r="G140" s="580">
        <f>E140*F140</f>
        <v>0</v>
      </c>
    </row>
    <row r="141" spans="2:7">
      <c r="B141" s="531"/>
      <c r="C141" s="553" t="s">
        <v>460</v>
      </c>
      <c r="D141" s="550"/>
      <c r="E141" s="551"/>
      <c r="F141" s="522"/>
      <c r="G141" s="580"/>
    </row>
    <row r="142" spans="2:7">
      <c r="B142" s="531"/>
      <c r="C142" s="553" t="s">
        <v>353</v>
      </c>
      <c r="D142" s="550"/>
      <c r="E142" s="551"/>
      <c r="F142" s="522"/>
      <c r="G142" s="580"/>
    </row>
    <row r="143" spans="2:7">
      <c r="B143" s="531"/>
      <c r="C143" s="553" t="s">
        <v>564</v>
      </c>
      <c r="D143" s="550"/>
      <c r="E143" s="551"/>
      <c r="F143" s="522"/>
      <c r="G143" s="580"/>
    </row>
    <row r="144" spans="2:7">
      <c r="B144" s="531"/>
      <c r="C144" s="553" t="s">
        <v>563</v>
      </c>
      <c r="D144" s="550"/>
      <c r="E144" s="551"/>
      <c r="F144" s="522"/>
      <c r="G144" s="580"/>
    </row>
    <row r="145" spans="2:7">
      <c r="B145" s="531"/>
      <c r="C145" s="553" t="s">
        <v>562</v>
      </c>
      <c r="D145" s="550"/>
      <c r="E145" s="551"/>
      <c r="F145" s="522"/>
      <c r="G145" s="580"/>
    </row>
    <row r="146" spans="2:7">
      <c r="B146" s="531"/>
      <c r="C146" s="553" t="s">
        <v>458</v>
      </c>
      <c r="D146" s="550"/>
      <c r="E146" s="551"/>
      <c r="F146" s="522"/>
      <c r="G146" s="580"/>
    </row>
    <row r="147" spans="2:7">
      <c r="B147" s="531"/>
      <c r="C147" s="553" t="s">
        <v>457</v>
      </c>
      <c r="D147" s="550"/>
      <c r="E147" s="551"/>
      <c r="F147" s="522"/>
      <c r="G147" s="580"/>
    </row>
    <row r="148" spans="2:7">
      <c r="B148" s="531"/>
      <c r="C148" s="553" t="s">
        <v>561</v>
      </c>
      <c r="D148" s="550"/>
      <c r="E148" s="551"/>
      <c r="F148" s="522"/>
      <c r="G148" s="580"/>
    </row>
    <row r="149" spans="2:7">
      <c r="B149" s="531"/>
      <c r="C149" s="545" t="s">
        <v>253</v>
      </c>
      <c r="D149" s="550"/>
      <c r="E149" s="551"/>
      <c r="F149" s="522"/>
      <c r="G149" s="580"/>
    </row>
    <row r="150" spans="2:7">
      <c r="B150" s="531"/>
      <c r="C150" s="545"/>
      <c r="D150" s="550"/>
      <c r="E150" s="551"/>
      <c r="F150" s="522"/>
      <c r="G150" s="580"/>
    </row>
    <row r="151" spans="2:7" ht="25.5">
      <c r="B151" s="531" t="s">
        <v>15</v>
      </c>
      <c r="C151" s="545" t="s">
        <v>560</v>
      </c>
      <c r="D151" s="550" t="s">
        <v>75</v>
      </c>
      <c r="E151" s="551">
        <v>1</v>
      </c>
      <c r="F151" s="522"/>
      <c r="G151" s="580">
        <f>E151*F151</f>
        <v>0</v>
      </c>
    </row>
    <row r="152" spans="2:7">
      <c r="B152" s="531" t="s">
        <v>16</v>
      </c>
      <c r="C152" s="557" t="s">
        <v>455</v>
      </c>
      <c r="D152" s="550" t="s">
        <v>75</v>
      </c>
      <c r="E152" s="551">
        <v>1</v>
      </c>
      <c r="F152" s="522"/>
      <c r="G152" s="580">
        <f>E152*F152</f>
        <v>0</v>
      </c>
    </row>
    <row r="153" spans="2:7">
      <c r="B153" s="531"/>
      <c r="C153" s="557" t="s">
        <v>454</v>
      </c>
      <c r="D153" s="550"/>
      <c r="E153" s="551"/>
      <c r="F153" s="522"/>
      <c r="G153" s="581"/>
    </row>
    <row r="154" spans="2:7">
      <c r="B154" s="531" t="s">
        <v>18</v>
      </c>
      <c r="C154" s="553" t="s">
        <v>453</v>
      </c>
      <c r="D154" s="550" t="s">
        <v>75</v>
      </c>
      <c r="E154" s="551">
        <v>2</v>
      </c>
      <c r="F154" s="522"/>
      <c r="G154" s="580">
        <f>E154*F154</f>
        <v>0</v>
      </c>
    </row>
    <row r="155" spans="2:7">
      <c r="B155" s="531"/>
      <c r="C155" s="553"/>
      <c r="D155" s="550"/>
      <c r="E155" s="551"/>
      <c r="F155" s="522"/>
      <c r="G155" s="581"/>
    </row>
    <row r="156" spans="2:7" ht="15.75" thickBot="1">
      <c r="B156" s="531"/>
      <c r="C156" s="535" t="s">
        <v>452</v>
      </c>
      <c r="D156" s="536"/>
      <c r="E156" s="537"/>
      <c r="F156" s="520"/>
      <c r="G156" s="577">
        <f>SUM(G117:G154)</f>
        <v>0</v>
      </c>
    </row>
    <row r="157" spans="2:7" ht="15.75" thickTop="1">
      <c r="B157" s="531"/>
      <c r="C157" s="553"/>
      <c r="D157" s="550"/>
      <c r="E157" s="551"/>
      <c r="F157" s="522"/>
      <c r="G157" s="581"/>
    </row>
    <row r="158" spans="2:7">
      <c r="B158" s="531" t="s">
        <v>34</v>
      </c>
      <c r="C158" s="543" t="s">
        <v>289</v>
      </c>
      <c r="D158" s="550"/>
      <c r="E158" s="551"/>
      <c r="F158" s="522"/>
      <c r="G158" s="581"/>
    </row>
    <row r="159" spans="2:7">
      <c r="B159" s="531"/>
      <c r="C159" s="558" t="s">
        <v>451</v>
      </c>
      <c r="D159" s="550"/>
      <c r="E159" s="551"/>
      <c r="F159" s="522"/>
      <c r="G159" s="581"/>
    </row>
    <row r="160" spans="2:7">
      <c r="B160" s="531"/>
      <c r="C160" s="558"/>
      <c r="D160" s="550"/>
      <c r="E160" s="551"/>
      <c r="F160" s="522"/>
      <c r="G160" s="581"/>
    </row>
    <row r="161" spans="2:7" ht="25.5">
      <c r="B161" s="531" t="s">
        <v>14</v>
      </c>
      <c r="C161" s="545" t="s">
        <v>450</v>
      </c>
      <c r="D161" s="550" t="s">
        <v>75</v>
      </c>
      <c r="E161" s="551">
        <v>3</v>
      </c>
      <c r="F161" s="522"/>
      <c r="G161" s="580">
        <f>E161*F161</f>
        <v>0</v>
      </c>
    </row>
    <row r="162" spans="2:7">
      <c r="B162" s="531"/>
      <c r="C162" s="553"/>
      <c r="D162" s="550"/>
      <c r="E162" s="551"/>
      <c r="F162" s="522"/>
      <c r="G162" s="581"/>
    </row>
    <row r="163" spans="2:7">
      <c r="B163" s="531" t="s">
        <v>22</v>
      </c>
      <c r="C163" s="553" t="s">
        <v>449</v>
      </c>
      <c r="D163" s="547" t="s">
        <v>252</v>
      </c>
      <c r="E163" s="547">
        <v>1</v>
      </c>
      <c r="F163" s="523"/>
      <c r="G163" s="580">
        <f t="shared" ref="G163:G174" si="3">E163*F163</f>
        <v>0</v>
      </c>
    </row>
    <row r="164" spans="2:7" ht="25.5">
      <c r="B164" s="531" t="s">
        <v>15</v>
      </c>
      <c r="C164" s="545" t="s">
        <v>448</v>
      </c>
      <c r="D164" s="550" t="s">
        <v>159</v>
      </c>
      <c r="E164" s="551">
        <v>80</v>
      </c>
      <c r="F164" s="523"/>
      <c r="G164" s="580">
        <f t="shared" si="3"/>
        <v>0</v>
      </c>
    </row>
    <row r="165" spans="2:7">
      <c r="B165" s="531" t="s">
        <v>16</v>
      </c>
      <c r="C165" s="545" t="s">
        <v>447</v>
      </c>
      <c r="D165" s="550" t="s">
        <v>159</v>
      </c>
      <c r="E165" s="547">
        <v>0</v>
      </c>
      <c r="F165" s="522"/>
      <c r="G165" s="580">
        <f t="shared" si="3"/>
        <v>0</v>
      </c>
    </row>
    <row r="166" spans="2:7">
      <c r="B166" s="531" t="s">
        <v>18</v>
      </c>
      <c r="C166" s="545" t="s">
        <v>446</v>
      </c>
      <c r="D166" s="550" t="s">
        <v>159</v>
      </c>
      <c r="E166" s="547">
        <v>4</v>
      </c>
      <c r="F166" s="522"/>
      <c r="G166" s="580">
        <f t="shared" si="3"/>
        <v>0</v>
      </c>
    </row>
    <row r="167" spans="2:7">
      <c r="B167" s="531" t="s">
        <v>24</v>
      </c>
      <c r="C167" s="545" t="s">
        <v>300</v>
      </c>
      <c r="D167" s="550" t="s">
        <v>75</v>
      </c>
      <c r="E167" s="551">
        <v>5</v>
      </c>
      <c r="F167" s="523"/>
      <c r="G167" s="580">
        <f t="shared" si="3"/>
        <v>0</v>
      </c>
    </row>
    <row r="168" spans="2:7" ht="25.5">
      <c r="B168" s="531" t="s">
        <v>25</v>
      </c>
      <c r="C168" s="545" t="s">
        <v>301</v>
      </c>
      <c r="D168" s="550" t="s">
        <v>75</v>
      </c>
      <c r="E168" s="551">
        <v>1</v>
      </c>
      <c r="F168" s="523"/>
      <c r="G168" s="580">
        <f t="shared" si="3"/>
        <v>0</v>
      </c>
    </row>
    <row r="169" spans="2:7" ht="25.5">
      <c r="B169" s="531" t="s">
        <v>559</v>
      </c>
      <c r="C169" s="545" t="s">
        <v>558</v>
      </c>
      <c r="D169" s="550" t="s">
        <v>75</v>
      </c>
      <c r="E169" s="551">
        <v>1</v>
      </c>
      <c r="F169" s="523"/>
      <c r="G169" s="580">
        <f t="shared" si="3"/>
        <v>0</v>
      </c>
    </row>
    <row r="170" spans="2:7">
      <c r="B170" s="531" t="s">
        <v>26</v>
      </c>
      <c r="C170" s="545" t="s">
        <v>302</v>
      </c>
      <c r="D170" s="547" t="s">
        <v>252</v>
      </c>
      <c r="E170" s="547">
        <v>1</v>
      </c>
      <c r="F170" s="523"/>
      <c r="G170" s="580">
        <f t="shared" si="3"/>
        <v>0</v>
      </c>
    </row>
    <row r="171" spans="2:7" ht="25.5">
      <c r="B171" s="531" t="s">
        <v>27</v>
      </c>
      <c r="C171" s="555" t="s">
        <v>445</v>
      </c>
      <c r="D171" s="550" t="s">
        <v>159</v>
      </c>
      <c r="E171" s="547">
        <v>0</v>
      </c>
      <c r="F171" s="522"/>
      <c r="G171" s="580">
        <f t="shared" si="3"/>
        <v>0</v>
      </c>
    </row>
    <row r="172" spans="2:7" ht="25.5">
      <c r="B172" s="531" t="s">
        <v>28</v>
      </c>
      <c r="C172" s="555" t="s">
        <v>444</v>
      </c>
      <c r="D172" s="550" t="s">
        <v>159</v>
      </c>
      <c r="E172" s="547">
        <v>0</v>
      </c>
      <c r="F172" s="522"/>
      <c r="G172" s="580">
        <f t="shared" si="3"/>
        <v>0</v>
      </c>
    </row>
    <row r="173" spans="2:7">
      <c r="B173" s="531" t="s">
        <v>29</v>
      </c>
      <c r="C173" s="545" t="s">
        <v>306</v>
      </c>
      <c r="D173" s="547" t="s">
        <v>252</v>
      </c>
      <c r="E173" s="547">
        <v>1</v>
      </c>
      <c r="F173" s="523"/>
      <c r="G173" s="580">
        <f t="shared" si="3"/>
        <v>0</v>
      </c>
    </row>
    <row r="174" spans="2:7" ht="25.5">
      <c r="B174" s="531" t="s">
        <v>30</v>
      </c>
      <c r="C174" s="545" t="s">
        <v>443</v>
      </c>
      <c r="D174" s="547" t="s">
        <v>252</v>
      </c>
      <c r="E174" s="547">
        <v>1</v>
      </c>
      <c r="F174" s="523"/>
      <c r="G174" s="580">
        <f t="shared" si="3"/>
        <v>0</v>
      </c>
    </row>
    <row r="175" spans="2:7" ht="15.75" thickBot="1">
      <c r="B175" s="531"/>
      <c r="C175" s="535" t="s">
        <v>307</v>
      </c>
      <c r="D175" s="536"/>
      <c r="E175" s="536"/>
      <c r="F175" s="520"/>
      <c r="G175" s="577">
        <f>SUM(G159:G173)</f>
        <v>0</v>
      </c>
    </row>
    <row r="176" spans="2:7" ht="15.75" thickTop="1">
      <c r="B176" s="531"/>
      <c r="C176" s="539"/>
      <c r="D176" s="540"/>
      <c r="E176" s="540"/>
      <c r="F176" s="521"/>
      <c r="G176" s="578"/>
    </row>
    <row r="177" spans="2:7">
      <c r="B177" s="531"/>
      <c r="C177" s="539"/>
      <c r="D177" s="540"/>
      <c r="E177" s="540"/>
      <c r="F177" s="521"/>
      <c r="G177" s="578"/>
    </row>
    <row r="178" spans="2:7">
      <c r="B178" s="531"/>
      <c r="C178" s="559" t="s">
        <v>308</v>
      </c>
      <c r="D178" s="540"/>
      <c r="E178" s="540"/>
      <c r="F178" s="521"/>
      <c r="G178" s="578"/>
    </row>
    <row r="179" spans="2:7" ht="26.25">
      <c r="B179" s="531"/>
      <c r="C179" s="560" t="s">
        <v>309</v>
      </c>
      <c r="D179" s="540"/>
      <c r="E179" s="540"/>
      <c r="F179" s="521"/>
      <c r="G179" s="578"/>
    </row>
    <row r="180" spans="2:7">
      <c r="B180" s="531"/>
      <c r="C180" s="560"/>
      <c r="D180" s="540"/>
      <c r="E180" s="540"/>
      <c r="F180" s="521"/>
      <c r="G180" s="578"/>
    </row>
    <row r="181" spans="2:7">
      <c r="B181" s="531"/>
      <c r="C181" s="561" t="s">
        <v>442</v>
      </c>
      <c r="D181" s="540"/>
      <c r="E181" s="540"/>
      <c r="F181" s="521"/>
      <c r="G181" s="578"/>
    </row>
    <row r="184" spans="2:7">
      <c r="B184" s="531" t="s">
        <v>35</v>
      </c>
      <c r="C184" s="528" t="s">
        <v>229</v>
      </c>
    </row>
    <row r="185" spans="2:7" ht="51">
      <c r="C185" s="562" t="s">
        <v>441</v>
      </c>
    </row>
    <row r="186" spans="2:7" ht="25.5">
      <c r="B186" s="531" t="s">
        <v>14</v>
      </c>
      <c r="C186" s="563" t="s">
        <v>440</v>
      </c>
      <c r="D186" s="547" t="s">
        <v>75</v>
      </c>
      <c r="E186" s="564">
        <v>0</v>
      </c>
      <c r="F186" s="523"/>
      <c r="G186" s="580">
        <f t="shared" ref="G186:G207" si="4">E186*F186</f>
        <v>0</v>
      </c>
    </row>
    <row r="187" spans="2:7">
      <c r="B187" s="531" t="s">
        <v>22</v>
      </c>
      <c r="C187" s="565" t="s">
        <v>311</v>
      </c>
      <c r="D187" s="547" t="s">
        <v>75</v>
      </c>
      <c r="E187" s="564">
        <v>0</v>
      </c>
      <c r="F187" s="523"/>
      <c r="G187" s="580">
        <f t="shared" si="4"/>
        <v>0</v>
      </c>
    </row>
    <row r="188" spans="2:7" ht="63.75">
      <c r="B188" s="531" t="s">
        <v>15</v>
      </c>
      <c r="C188" s="566" t="s">
        <v>439</v>
      </c>
      <c r="D188" s="547" t="s">
        <v>75</v>
      </c>
      <c r="E188" s="564">
        <v>2</v>
      </c>
      <c r="F188" s="523"/>
      <c r="G188" s="580">
        <f t="shared" si="4"/>
        <v>0</v>
      </c>
    </row>
    <row r="189" spans="2:7">
      <c r="B189" s="531" t="s">
        <v>16</v>
      </c>
      <c r="C189" s="563" t="s">
        <v>312</v>
      </c>
      <c r="D189" s="547" t="s">
        <v>75</v>
      </c>
      <c r="E189" s="547">
        <v>2</v>
      </c>
      <c r="F189" s="523"/>
      <c r="G189" s="580">
        <f t="shared" si="4"/>
        <v>0</v>
      </c>
    </row>
    <row r="190" spans="2:7" ht="25.5">
      <c r="B190" s="531" t="s">
        <v>18</v>
      </c>
      <c r="C190" s="567" t="s">
        <v>438</v>
      </c>
      <c r="D190" s="547" t="s">
        <v>75</v>
      </c>
      <c r="E190" s="547">
        <v>0</v>
      </c>
      <c r="F190" s="523"/>
      <c r="G190" s="580">
        <f t="shared" si="4"/>
        <v>0</v>
      </c>
    </row>
    <row r="191" spans="2:7" ht="25.5">
      <c r="B191" s="531" t="s">
        <v>24</v>
      </c>
      <c r="C191" s="563" t="s">
        <v>314</v>
      </c>
      <c r="D191" s="547" t="s">
        <v>75</v>
      </c>
      <c r="E191" s="547">
        <v>0</v>
      </c>
      <c r="F191" s="523"/>
      <c r="G191" s="580">
        <f t="shared" si="4"/>
        <v>0</v>
      </c>
    </row>
    <row r="192" spans="2:7" ht="38.25">
      <c r="B192" s="531" t="s">
        <v>25</v>
      </c>
      <c r="C192" s="563" t="s">
        <v>437</v>
      </c>
      <c r="D192" s="547" t="s">
        <v>75</v>
      </c>
      <c r="E192" s="547">
        <v>0</v>
      </c>
      <c r="F192" s="523"/>
      <c r="G192" s="580">
        <f t="shared" si="4"/>
        <v>0</v>
      </c>
    </row>
    <row r="193" spans="2:7" ht="38.25">
      <c r="B193" s="531" t="s">
        <v>26</v>
      </c>
      <c r="C193" s="563" t="s">
        <v>313</v>
      </c>
      <c r="D193" s="547" t="s">
        <v>75</v>
      </c>
      <c r="E193" s="547">
        <v>0</v>
      </c>
      <c r="F193" s="523"/>
      <c r="G193" s="580">
        <f t="shared" si="4"/>
        <v>0</v>
      </c>
    </row>
    <row r="194" spans="2:7" ht="38.25">
      <c r="B194" s="531" t="s">
        <v>27</v>
      </c>
      <c r="C194" s="568" t="s">
        <v>310</v>
      </c>
      <c r="D194" s="547" t="s">
        <v>75</v>
      </c>
      <c r="E194" s="547">
        <v>0</v>
      </c>
      <c r="F194" s="523"/>
      <c r="G194" s="580">
        <f t="shared" si="4"/>
        <v>0</v>
      </c>
    </row>
    <row r="195" spans="2:7" ht="25.5">
      <c r="B195" s="531" t="s">
        <v>28</v>
      </c>
      <c r="C195" s="563" t="s">
        <v>436</v>
      </c>
      <c r="D195" s="547" t="s">
        <v>75</v>
      </c>
      <c r="E195" s="547">
        <v>0</v>
      </c>
      <c r="F195" s="523"/>
      <c r="G195" s="580">
        <f t="shared" si="4"/>
        <v>0</v>
      </c>
    </row>
    <row r="196" spans="2:7" ht="25.5">
      <c r="B196" s="531" t="s">
        <v>29</v>
      </c>
      <c r="C196" s="563" t="s">
        <v>315</v>
      </c>
      <c r="D196" s="547" t="s">
        <v>75</v>
      </c>
      <c r="E196" s="547">
        <v>2</v>
      </c>
      <c r="F196" s="523"/>
      <c r="G196" s="580">
        <f t="shared" si="4"/>
        <v>0</v>
      </c>
    </row>
    <row r="197" spans="2:7">
      <c r="B197" s="531" t="s">
        <v>30</v>
      </c>
      <c r="C197" s="569" t="s">
        <v>316</v>
      </c>
      <c r="D197" s="564" t="s">
        <v>162</v>
      </c>
      <c r="E197" s="547">
        <v>1</v>
      </c>
      <c r="F197" s="523"/>
      <c r="G197" s="580">
        <f t="shared" si="4"/>
        <v>0</v>
      </c>
    </row>
    <row r="198" spans="2:7" ht="25.5">
      <c r="B198" s="531" t="s">
        <v>32</v>
      </c>
      <c r="C198" s="570" t="s">
        <v>435</v>
      </c>
      <c r="D198" s="547" t="s">
        <v>159</v>
      </c>
      <c r="E198" s="547">
        <v>80</v>
      </c>
      <c r="F198" s="523"/>
      <c r="G198" s="580">
        <f t="shared" si="4"/>
        <v>0</v>
      </c>
    </row>
    <row r="199" spans="2:7" ht="25.5">
      <c r="B199" s="531" t="s">
        <v>33</v>
      </c>
      <c r="C199" s="570" t="s">
        <v>434</v>
      </c>
      <c r="D199" s="547" t="s">
        <v>159</v>
      </c>
      <c r="E199" s="547">
        <v>0</v>
      </c>
      <c r="F199" s="523"/>
      <c r="G199" s="580">
        <f t="shared" si="4"/>
        <v>0</v>
      </c>
    </row>
    <row r="200" spans="2:7" ht="25.5">
      <c r="B200" s="531" t="s">
        <v>39</v>
      </c>
      <c r="C200" s="571" t="s">
        <v>433</v>
      </c>
      <c r="D200" s="572" t="s">
        <v>159</v>
      </c>
      <c r="E200" s="572">
        <v>50</v>
      </c>
      <c r="F200" s="523"/>
      <c r="G200" s="580">
        <f t="shared" si="4"/>
        <v>0</v>
      </c>
    </row>
    <row r="201" spans="2:7">
      <c r="B201" s="531" t="s">
        <v>40</v>
      </c>
      <c r="C201" s="571" t="s">
        <v>432</v>
      </c>
      <c r="D201" s="547" t="s">
        <v>75</v>
      </c>
      <c r="E201" s="547">
        <v>2</v>
      </c>
      <c r="F201" s="523"/>
      <c r="G201" s="580">
        <f t="shared" si="4"/>
        <v>0</v>
      </c>
    </row>
    <row r="202" spans="2:7">
      <c r="B202" s="531" t="s">
        <v>41</v>
      </c>
      <c r="C202" s="571" t="s">
        <v>317</v>
      </c>
      <c r="D202" s="547" t="s">
        <v>75</v>
      </c>
      <c r="E202" s="547">
        <v>0</v>
      </c>
      <c r="F202" s="523"/>
      <c r="G202" s="580">
        <f t="shared" si="4"/>
        <v>0</v>
      </c>
    </row>
    <row r="203" spans="2:7" ht="25.5">
      <c r="B203" s="531" t="s">
        <v>42</v>
      </c>
      <c r="C203" s="562" t="s">
        <v>318</v>
      </c>
      <c r="D203" s="547" t="s">
        <v>162</v>
      </c>
      <c r="E203" s="547">
        <v>1</v>
      </c>
      <c r="F203" s="523"/>
      <c r="G203" s="580">
        <f t="shared" si="4"/>
        <v>0</v>
      </c>
    </row>
    <row r="204" spans="2:7" ht="25.5">
      <c r="B204" s="531" t="s">
        <v>43</v>
      </c>
      <c r="C204" s="562" t="s">
        <v>319</v>
      </c>
      <c r="D204" s="547" t="s">
        <v>162</v>
      </c>
      <c r="E204" s="547">
        <v>1</v>
      </c>
      <c r="F204" s="523"/>
      <c r="G204" s="580">
        <f t="shared" si="4"/>
        <v>0</v>
      </c>
    </row>
    <row r="205" spans="2:7">
      <c r="B205" s="531" t="s">
        <v>48</v>
      </c>
      <c r="C205" s="562" t="s">
        <v>320</v>
      </c>
      <c r="D205" s="547" t="s">
        <v>162</v>
      </c>
      <c r="E205" s="547">
        <v>1</v>
      </c>
      <c r="F205" s="523"/>
      <c r="G205" s="580">
        <f t="shared" si="4"/>
        <v>0</v>
      </c>
    </row>
    <row r="206" spans="2:7" ht="25.5">
      <c r="B206" s="531" t="s">
        <v>49</v>
      </c>
      <c r="C206" s="562" t="s">
        <v>321</v>
      </c>
      <c r="D206" s="547" t="s">
        <v>162</v>
      </c>
      <c r="E206" s="547">
        <v>1</v>
      </c>
      <c r="F206" s="523"/>
      <c r="G206" s="580">
        <f t="shared" si="4"/>
        <v>0</v>
      </c>
    </row>
    <row r="207" spans="2:7">
      <c r="B207" s="531" t="s">
        <v>50</v>
      </c>
      <c r="C207" s="562" t="s">
        <v>322</v>
      </c>
      <c r="D207" s="547" t="s">
        <v>162</v>
      </c>
      <c r="E207" s="547">
        <v>1</v>
      </c>
      <c r="F207" s="523"/>
      <c r="G207" s="580">
        <f t="shared" si="4"/>
        <v>0</v>
      </c>
    </row>
    <row r="208" spans="2:7">
      <c r="C208" s="562"/>
      <c r="D208" s="547"/>
      <c r="E208" s="547"/>
      <c r="F208" s="523"/>
      <c r="G208" s="581"/>
    </row>
    <row r="209" spans="2:7" ht="15.75" thickBot="1">
      <c r="C209" s="535" t="s">
        <v>323</v>
      </c>
      <c r="D209" s="536"/>
      <c r="E209" s="536"/>
      <c r="F209" s="520"/>
      <c r="G209" s="577">
        <f>SUM(G185:G207)</f>
        <v>0</v>
      </c>
    </row>
    <row r="210" spans="2:7" ht="15.75" thickTop="1"/>
    <row r="213" spans="2:7">
      <c r="B213" s="531" t="s">
        <v>45</v>
      </c>
      <c r="C213" s="528" t="s">
        <v>431</v>
      </c>
    </row>
    <row r="214" spans="2:7">
      <c r="C214" s="558" t="s">
        <v>430</v>
      </c>
    </row>
    <row r="215" spans="2:7" ht="25.5">
      <c r="B215" s="531" t="s">
        <v>14</v>
      </c>
      <c r="C215" s="545" t="s">
        <v>424</v>
      </c>
      <c r="D215" s="550" t="s">
        <v>75</v>
      </c>
      <c r="E215" s="551">
        <v>0</v>
      </c>
      <c r="F215" s="522"/>
      <c r="G215" s="580">
        <f t="shared" ref="G215:G220" si="5">E215*F215</f>
        <v>0</v>
      </c>
    </row>
    <row r="216" spans="2:7" ht="25.5">
      <c r="B216" s="531" t="s">
        <v>22</v>
      </c>
      <c r="C216" s="571" t="s">
        <v>423</v>
      </c>
      <c r="D216" s="572" t="s">
        <v>159</v>
      </c>
      <c r="E216" s="572">
        <v>0</v>
      </c>
      <c r="F216" s="523"/>
      <c r="G216" s="580">
        <f t="shared" si="5"/>
        <v>0</v>
      </c>
    </row>
    <row r="217" spans="2:7">
      <c r="B217" s="531" t="s">
        <v>15</v>
      </c>
      <c r="C217" s="571" t="s">
        <v>422</v>
      </c>
      <c r="D217" s="572" t="s">
        <v>159</v>
      </c>
      <c r="E217" s="572">
        <v>0</v>
      </c>
      <c r="F217" s="523"/>
      <c r="G217" s="580">
        <f t="shared" si="5"/>
        <v>0</v>
      </c>
    </row>
    <row r="218" spans="2:7">
      <c r="B218" s="531" t="s">
        <v>16</v>
      </c>
      <c r="C218" s="571" t="s">
        <v>429</v>
      </c>
      <c r="D218" s="572" t="s">
        <v>325</v>
      </c>
      <c r="E218" s="572">
        <v>0</v>
      </c>
      <c r="F218" s="523"/>
      <c r="G218" s="580">
        <f t="shared" si="5"/>
        <v>0</v>
      </c>
    </row>
    <row r="219" spans="2:7" ht="25.5">
      <c r="B219" s="531" t="s">
        <v>18</v>
      </c>
      <c r="C219" s="571" t="s">
        <v>428</v>
      </c>
      <c r="D219" s="572" t="s">
        <v>325</v>
      </c>
      <c r="E219" s="572">
        <v>1</v>
      </c>
      <c r="F219" s="523"/>
      <c r="G219" s="580">
        <f t="shared" si="5"/>
        <v>0</v>
      </c>
    </row>
    <row r="220" spans="2:7">
      <c r="B220" s="531" t="s">
        <v>24</v>
      </c>
      <c r="C220" s="571" t="s">
        <v>427</v>
      </c>
      <c r="D220" s="572" t="s">
        <v>325</v>
      </c>
      <c r="E220" s="572">
        <v>1</v>
      </c>
      <c r="F220" s="523"/>
      <c r="G220" s="580">
        <f t="shared" si="5"/>
        <v>0</v>
      </c>
    </row>
    <row r="221" spans="2:7">
      <c r="B221" s="531"/>
      <c r="C221" s="571"/>
      <c r="D221" s="572"/>
      <c r="E221" s="572"/>
      <c r="F221" s="523"/>
      <c r="G221" s="580"/>
    </row>
    <row r="222" spans="2:7" ht="15.75" thickBot="1">
      <c r="C222" s="535" t="s">
        <v>413</v>
      </c>
      <c r="D222" s="536"/>
      <c r="E222" s="536"/>
      <c r="F222" s="520"/>
      <c r="G222" s="577">
        <f>SUM(G214:G221)</f>
        <v>0</v>
      </c>
    </row>
    <row r="223" spans="2:7" ht="15.75" thickTop="1">
      <c r="C223" s="539"/>
      <c r="D223" s="540"/>
      <c r="E223" s="540"/>
      <c r="F223" s="521"/>
      <c r="G223" s="578"/>
    </row>
    <row r="224" spans="2:7">
      <c r="C224" s="539"/>
      <c r="D224" s="540"/>
      <c r="E224" s="540"/>
      <c r="F224" s="521"/>
      <c r="G224" s="578"/>
    </row>
    <row r="225" spans="2:7">
      <c r="B225" s="531" t="s">
        <v>51</v>
      </c>
      <c r="C225" s="528" t="s">
        <v>426</v>
      </c>
    </row>
    <row r="226" spans="2:7">
      <c r="C226" s="558" t="s">
        <v>425</v>
      </c>
    </row>
    <row r="228" spans="2:7" ht="15" customHeight="1">
      <c r="B228" s="531" t="s">
        <v>14</v>
      </c>
      <c r="C228" s="545" t="s">
        <v>424</v>
      </c>
      <c r="D228" s="550" t="s">
        <v>75</v>
      </c>
      <c r="E228" s="551">
        <v>1</v>
      </c>
      <c r="F228" s="522"/>
      <c r="G228" s="580">
        <f t="shared" ref="G228:G239" si="6">E228*F228</f>
        <v>0</v>
      </c>
    </row>
    <row r="229" spans="2:7" ht="25.5">
      <c r="B229" s="531" t="s">
        <v>22</v>
      </c>
      <c r="C229" s="571" t="s">
        <v>423</v>
      </c>
      <c r="D229" s="572" t="s">
        <v>159</v>
      </c>
      <c r="E229" s="572">
        <v>50</v>
      </c>
      <c r="F229" s="523"/>
      <c r="G229" s="580">
        <f t="shared" si="6"/>
        <v>0</v>
      </c>
    </row>
    <row r="230" spans="2:7">
      <c r="B230" s="531" t="s">
        <v>15</v>
      </c>
      <c r="C230" s="571" t="s">
        <v>422</v>
      </c>
      <c r="D230" s="572" t="s">
        <v>159</v>
      </c>
      <c r="E230" s="572">
        <v>15</v>
      </c>
      <c r="F230" s="523"/>
      <c r="G230" s="580">
        <f t="shared" si="6"/>
        <v>0</v>
      </c>
    </row>
    <row r="231" spans="2:7">
      <c r="B231" s="531" t="s">
        <v>16</v>
      </c>
      <c r="C231" s="571" t="s">
        <v>421</v>
      </c>
      <c r="D231" s="572" t="s">
        <v>325</v>
      </c>
      <c r="E231" s="572">
        <v>1</v>
      </c>
      <c r="F231" s="523"/>
      <c r="G231" s="580">
        <f t="shared" si="6"/>
        <v>0</v>
      </c>
    </row>
    <row r="232" spans="2:7" ht="25.5">
      <c r="B232" s="531" t="s">
        <v>18</v>
      </c>
      <c r="C232" s="571" t="s">
        <v>420</v>
      </c>
      <c r="D232" s="572" t="s">
        <v>325</v>
      </c>
      <c r="E232" s="572">
        <v>0</v>
      </c>
      <c r="F232" s="523"/>
      <c r="G232" s="580">
        <f t="shared" si="6"/>
        <v>0</v>
      </c>
    </row>
    <row r="233" spans="2:7" ht="25.5">
      <c r="B233" s="531" t="s">
        <v>24</v>
      </c>
      <c r="C233" s="571" t="s">
        <v>419</v>
      </c>
      <c r="D233" s="572" t="s">
        <v>325</v>
      </c>
      <c r="E233" s="572">
        <v>1</v>
      </c>
      <c r="F233" s="523"/>
      <c r="G233" s="580">
        <f t="shared" si="6"/>
        <v>0</v>
      </c>
    </row>
    <row r="234" spans="2:7" ht="25.5">
      <c r="B234" s="531" t="s">
        <v>25</v>
      </c>
      <c r="C234" s="571" t="s">
        <v>418</v>
      </c>
      <c r="D234" s="572" t="s">
        <v>325</v>
      </c>
      <c r="E234" s="572">
        <v>1</v>
      </c>
      <c r="F234" s="523"/>
      <c r="G234" s="580">
        <f t="shared" si="6"/>
        <v>0</v>
      </c>
    </row>
    <row r="235" spans="2:7">
      <c r="B235" s="531" t="s">
        <v>26</v>
      </c>
      <c r="C235" s="545" t="s">
        <v>324</v>
      </c>
      <c r="D235" s="547" t="s">
        <v>159</v>
      </c>
      <c r="E235" s="573">
        <v>25</v>
      </c>
      <c r="F235" s="522"/>
      <c r="G235" s="580">
        <f t="shared" si="6"/>
        <v>0</v>
      </c>
    </row>
    <row r="236" spans="2:7">
      <c r="B236" s="531" t="s">
        <v>27</v>
      </c>
      <c r="C236" s="545" t="s">
        <v>417</v>
      </c>
      <c r="D236" s="547" t="s">
        <v>38</v>
      </c>
      <c r="E236" s="573">
        <v>1</v>
      </c>
      <c r="F236" s="522"/>
      <c r="G236" s="580">
        <f t="shared" si="6"/>
        <v>0</v>
      </c>
    </row>
    <row r="237" spans="2:7">
      <c r="B237" s="531" t="s">
        <v>28</v>
      </c>
      <c r="C237" s="545" t="s">
        <v>416</v>
      </c>
      <c r="D237" s="547" t="s">
        <v>38</v>
      </c>
      <c r="E237" s="573">
        <v>1</v>
      </c>
      <c r="F237" s="522"/>
      <c r="G237" s="580">
        <f t="shared" si="6"/>
        <v>0</v>
      </c>
    </row>
    <row r="238" spans="2:7">
      <c r="B238" s="531" t="s">
        <v>29</v>
      </c>
      <c r="C238" s="545" t="s">
        <v>415</v>
      </c>
      <c r="D238" s="547" t="s">
        <v>38</v>
      </c>
      <c r="E238" s="573">
        <v>1</v>
      </c>
      <c r="F238" s="522"/>
      <c r="G238" s="580">
        <f t="shared" si="6"/>
        <v>0</v>
      </c>
    </row>
    <row r="239" spans="2:7" ht="25.5">
      <c r="B239" s="531" t="s">
        <v>30</v>
      </c>
      <c r="C239" s="545" t="s">
        <v>414</v>
      </c>
      <c r="D239" s="547" t="s">
        <v>38</v>
      </c>
      <c r="E239" s="573">
        <v>1</v>
      </c>
      <c r="F239" s="522"/>
      <c r="G239" s="580">
        <f t="shared" si="6"/>
        <v>0</v>
      </c>
    </row>
    <row r="240" spans="2:7">
      <c r="B240" s="531"/>
      <c r="C240" s="545"/>
      <c r="D240" s="547"/>
      <c r="E240" s="573"/>
      <c r="F240" s="522"/>
      <c r="G240" s="580"/>
    </row>
    <row r="241" spans="3:7" ht="15.75" thickBot="1">
      <c r="C241" s="535" t="s">
        <v>413</v>
      </c>
      <c r="D241" s="536"/>
      <c r="E241" s="536"/>
      <c r="F241" s="520"/>
      <c r="G241" s="577">
        <f>SUM(G226:G240)</f>
        <v>0</v>
      </c>
    </row>
    <row r="242" spans="3:7" ht="15.75" thickTop="1"/>
    <row r="243" spans="3:7">
      <c r="C243" s="538" t="s">
        <v>412</v>
      </c>
    </row>
    <row r="244" spans="3:7">
      <c r="C244" s="538" t="s">
        <v>411</v>
      </c>
    </row>
  </sheetData>
  <sheetProtection algorithmName="SHA-512" hashValue="3yXNlAUWgX9FGhMa+xIiNGRe/fdDScKcBnlZoipSfG7VVKFkk+rY8J9g9f6W8RBPPuZwcEI23R5C/sEvskX1dA==" saltValue="MPObvu5qZ8l9SNPb0+NJXg==" spinCount="100000" sheet="1" objects="1" scenarios="1"/>
  <printOptions horizontalCentered="1" gridLines="1"/>
  <pageMargins left="0.78740157480314965" right="0.39370078740157483" top="0.91" bottom="0.78740157480314965" header="0.39370078740157483" footer="0.39370078740157483"/>
  <pageSetup paperSize="9" orientation="portrait" horizontalDpi="4294967295" r:id="rId1"/>
  <headerFooter alignWithMargins="0">
    <oddHeader>&amp;L&amp;"Arial Narrow,Običajno"&amp;9Srednja trgovska šola Maribor
Mladinska ulica14, Maribor&amp;C&amp;"Arial Narrow,Običajno"&amp;9STŠ-ureditev učilnic&amp;R&amp;"Arial Narrow,Običajno"&amp;9Projektant: Enerko d.o.o.
načrt št.:08.2020</oddHeader>
    <oddFooter>&amp;C&amp;D&amp;R&amp;P/&amp;N</oddFooter>
  </headerFooter>
  <rowBreaks count="4" manualBreakCount="4">
    <brk id="20" max="6" man="1"/>
    <brk id="51" max="6" man="1"/>
    <brk id="117" max="6" man="1"/>
    <brk id="224"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75"/>
  <sheetViews>
    <sheetView view="pageBreakPreview" topLeftCell="B1" zoomScaleNormal="130" zoomScaleSheetLayoutView="100" workbookViewId="0">
      <selection activeCell="G1" activeCellId="1" sqref="B1:E1048576 G1:G1048576"/>
    </sheetView>
  </sheetViews>
  <sheetFormatPr defaultRowHeight="15"/>
  <cols>
    <col min="1" max="1" width="3.5703125" style="517" hidden="1" customWidth="1"/>
    <col min="2" max="2" width="4.140625" style="538" customWidth="1"/>
    <col min="3" max="3" width="48.28515625" style="538" customWidth="1"/>
    <col min="4" max="4" width="5.42578125" style="538" customWidth="1"/>
    <col min="5" max="5" width="6.140625" style="538" customWidth="1"/>
    <col min="6" max="6" width="11.28515625" style="517" customWidth="1"/>
    <col min="7" max="7" width="10.5703125" style="538" customWidth="1"/>
    <col min="8" max="16384" width="9.140625" style="517"/>
  </cols>
  <sheetData>
    <row r="2" spans="2:7">
      <c r="B2" s="524" t="s">
        <v>595</v>
      </c>
      <c r="C2" s="525" t="s">
        <v>593</v>
      </c>
      <c r="D2" s="525"/>
      <c r="E2" s="526"/>
      <c r="F2" s="516"/>
      <c r="G2" s="574"/>
    </row>
    <row r="3" spans="2:7">
      <c r="B3" s="524"/>
      <c r="C3" s="525" t="s">
        <v>511</v>
      </c>
      <c r="D3" s="525"/>
      <c r="E3" s="526"/>
      <c r="F3" s="516"/>
      <c r="G3" s="574"/>
    </row>
    <row r="4" spans="2:7">
      <c r="B4" s="524"/>
      <c r="C4" s="525"/>
      <c r="D4" s="525"/>
      <c r="E4" s="526"/>
      <c r="F4" s="516"/>
      <c r="G4" s="574"/>
    </row>
    <row r="5" spans="2:7">
      <c r="B5" s="524" t="s">
        <v>574</v>
      </c>
      <c r="C5" s="527" t="s">
        <v>591</v>
      </c>
      <c r="D5" s="527"/>
      <c r="E5" s="526"/>
      <c r="F5" s="516"/>
      <c r="G5" s="574"/>
    </row>
    <row r="6" spans="2:7">
      <c r="B6" s="504" t="s">
        <v>507</v>
      </c>
      <c r="C6" s="528" t="s">
        <v>506</v>
      </c>
      <c r="D6" s="529"/>
      <c r="E6" s="530"/>
      <c r="F6" s="518"/>
      <c r="G6" s="575">
        <f>G52</f>
        <v>0</v>
      </c>
    </row>
    <row r="7" spans="2:7">
      <c r="B7" s="504" t="s">
        <v>55</v>
      </c>
      <c r="C7" s="528" t="s">
        <v>266</v>
      </c>
      <c r="D7" s="529"/>
      <c r="E7" s="530"/>
      <c r="F7" s="518"/>
      <c r="G7" s="575">
        <f>G64</f>
        <v>0</v>
      </c>
    </row>
    <row r="8" spans="2:7">
      <c r="B8" s="504" t="s">
        <v>20</v>
      </c>
      <c r="C8" s="528" t="s">
        <v>273</v>
      </c>
      <c r="D8" s="529"/>
      <c r="E8" s="530"/>
      <c r="F8" s="518"/>
      <c r="G8" s="575">
        <f>G122</f>
        <v>0</v>
      </c>
    </row>
    <row r="9" spans="2:7">
      <c r="B9" s="504" t="s">
        <v>23</v>
      </c>
      <c r="C9" s="528" t="s">
        <v>510</v>
      </c>
      <c r="D9" s="529"/>
      <c r="E9" s="530"/>
      <c r="F9" s="518"/>
      <c r="G9" s="575">
        <f>G159</f>
        <v>0</v>
      </c>
    </row>
    <row r="10" spans="2:7">
      <c r="B10" s="531" t="s">
        <v>34</v>
      </c>
      <c r="C10" s="528" t="s">
        <v>289</v>
      </c>
      <c r="D10" s="529"/>
      <c r="E10" s="530"/>
      <c r="F10" s="518"/>
      <c r="G10" s="575">
        <f>G208</f>
        <v>0</v>
      </c>
    </row>
    <row r="11" spans="2:7">
      <c r="B11" s="531" t="s">
        <v>35</v>
      </c>
      <c r="C11" s="528" t="s">
        <v>229</v>
      </c>
      <c r="D11" s="529"/>
      <c r="E11" s="530"/>
      <c r="F11" s="518"/>
      <c r="G11" s="575">
        <f>G241</f>
        <v>0</v>
      </c>
    </row>
    <row r="12" spans="2:7">
      <c r="B12" s="531" t="s">
        <v>45</v>
      </c>
      <c r="C12" s="528" t="s">
        <v>431</v>
      </c>
      <c r="D12" s="529"/>
      <c r="E12" s="530"/>
      <c r="F12" s="518"/>
      <c r="G12" s="575">
        <f>G253</f>
        <v>0</v>
      </c>
    </row>
    <row r="13" spans="2:7">
      <c r="B13" s="531" t="s">
        <v>51</v>
      </c>
      <c r="C13" s="528" t="s">
        <v>426</v>
      </c>
      <c r="D13" s="529"/>
      <c r="E13" s="530"/>
      <c r="F13" s="518"/>
      <c r="G13" s="575">
        <f>G272</f>
        <v>0</v>
      </c>
    </row>
    <row r="14" spans="2:7">
      <c r="B14" s="532" t="s">
        <v>509</v>
      </c>
      <c r="C14" s="528" t="s">
        <v>508</v>
      </c>
      <c r="D14" s="533">
        <v>0.05</v>
      </c>
      <c r="E14" s="534">
        <v>0.05</v>
      </c>
      <c r="F14" s="519">
        <f>SUM(G6:G13)</f>
        <v>0</v>
      </c>
      <c r="G14" s="576">
        <f>E14*F14</f>
        <v>0</v>
      </c>
    </row>
    <row r="15" spans="2:7">
      <c r="B15" s="532"/>
      <c r="C15" s="528"/>
      <c r="D15" s="529"/>
      <c r="E15" s="530"/>
      <c r="F15" s="518"/>
      <c r="G15" s="575"/>
    </row>
    <row r="16" spans="2:7" ht="15.75" thickBot="1">
      <c r="B16" s="532"/>
      <c r="C16" s="535" t="s">
        <v>590</v>
      </c>
      <c r="D16" s="536"/>
      <c r="E16" s="537"/>
      <c r="F16" s="520"/>
      <c r="G16" s="577">
        <f>SUM(G6:G14)</f>
        <v>0</v>
      </c>
    </row>
    <row r="17" spans="2:7" ht="15.75" thickTop="1">
      <c r="B17" s="532"/>
      <c r="C17" s="528"/>
      <c r="D17" s="529"/>
      <c r="E17" s="530"/>
      <c r="F17" s="518"/>
      <c r="G17" s="575"/>
    </row>
    <row r="18" spans="2:7">
      <c r="B18" s="532"/>
      <c r="C18" s="528"/>
      <c r="D18" s="529"/>
      <c r="E18" s="530"/>
      <c r="F18" s="518"/>
      <c r="G18" s="575"/>
    </row>
    <row r="19" spans="2:7">
      <c r="B19" s="532"/>
      <c r="C19" s="528"/>
      <c r="D19" s="529"/>
      <c r="E19" s="530"/>
      <c r="F19" s="518"/>
      <c r="G19" s="575"/>
    </row>
    <row r="20" spans="2:7">
      <c r="B20" s="532"/>
      <c r="C20" s="528"/>
      <c r="D20" s="529"/>
      <c r="E20" s="530"/>
      <c r="F20" s="518"/>
      <c r="G20" s="575"/>
    </row>
    <row r="21" spans="2:7">
      <c r="B21" s="542" t="s">
        <v>507</v>
      </c>
      <c r="C21" s="543" t="s">
        <v>506</v>
      </c>
      <c r="D21" s="543"/>
      <c r="E21" s="544"/>
      <c r="F21" s="258"/>
      <c r="G21" s="579"/>
    </row>
    <row r="22" spans="2:7">
      <c r="B22" s="531" t="s">
        <v>14</v>
      </c>
      <c r="C22" s="545" t="s">
        <v>505</v>
      </c>
    </row>
    <row r="23" spans="2:7" ht="76.5">
      <c r="B23" s="546" t="s">
        <v>512</v>
      </c>
      <c r="C23" s="422" t="s">
        <v>513</v>
      </c>
      <c r="D23" s="547" t="s">
        <v>75</v>
      </c>
      <c r="E23" s="547">
        <v>18</v>
      </c>
      <c r="F23" s="522"/>
      <c r="G23" s="580">
        <f>E23*F23</f>
        <v>0</v>
      </c>
    </row>
    <row r="24" spans="2:7">
      <c r="C24" s="548"/>
    </row>
    <row r="25" spans="2:7" ht="63.75">
      <c r="B25" s="546" t="s">
        <v>514</v>
      </c>
      <c r="C25" s="422" t="s">
        <v>515</v>
      </c>
      <c r="D25" s="547" t="s">
        <v>75</v>
      </c>
      <c r="E25" s="547">
        <v>3</v>
      </c>
      <c r="F25" s="522"/>
      <c r="G25" s="580">
        <f>E25*F25</f>
        <v>0</v>
      </c>
    </row>
    <row r="26" spans="2:7">
      <c r="C26" s="548"/>
    </row>
    <row r="27" spans="2:7" ht="89.25">
      <c r="B27" s="546" t="s">
        <v>516</v>
      </c>
      <c r="C27" s="422" t="s">
        <v>517</v>
      </c>
      <c r="D27" s="547" t="s">
        <v>75</v>
      </c>
      <c r="E27" s="547">
        <v>2</v>
      </c>
      <c r="F27" s="522"/>
      <c r="G27" s="580">
        <f>E27*F27</f>
        <v>0</v>
      </c>
    </row>
    <row r="28" spans="2:7">
      <c r="C28" s="548"/>
    </row>
    <row r="29" spans="2:7" ht="89.25">
      <c r="B29" s="546" t="s">
        <v>518</v>
      </c>
      <c r="C29" s="422" t="s">
        <v>519</v>
      </c>
      <c r="D29" s="547" t="s">
        <v>75</v>
      </c>
      <c r="E29" s="547">
        <v>2</v>
      </c>
      <c r="F29" s="522"/>
      <c r="G29" s="580">
        <f>E29*F29</f>
        <v>0</v>
      </c>
    </row>
    <row r="30" spans="2:7">
      <c r="C30" s="548"/>
    </row>
    <row r="31" spans="2:7" ht="89.25">
      <c r="B31" s="546" t="s">
        <v>501</v>
      </c>
      <c r="C31" s="422" t="s">
        <v>500</v>
      </c>
      <c r="D31" s="547" t="s">
        <v>75</v>
      </c>
      <c r="E31" s="547">
        <v>1</v>
      </c>
      <c r="F31" s="522"/>
      <c r="G31" s="580">
        <f>E31*F31</f>
        <v>0</v>
      </c>
    </row>
    <row r="32" spans="2:7">
      <c r="C32" s="548"/>
    </row>
    <row r="33" spans="2:7" ht="89.25">
      <c r="B33" s="546" t="s">
        <v>499</v>
      </c>
      <c r="C33" s="422" t="s">
        <v>498</v>
      </c>
      <c r="D33" s="547" t="s">
        <v>75</v>
      </c>
      <c r="E33" s="547">
        <v>1</v>
      </c>
      <c r="F33" s="522"/>
      <c r="G33" s="580">
        <f>E33*F33</f>
        <v>0</v>
      </c>
    </row>
    <row r="34" spans="2:7">
      <c r="C34" s="548"/>
    </row>
    <row r="35" spans="2:7">
      <c r="B35" s="531" t="s">
        <v>22</v>
      </c>
      <c r="C35" s="545" t="s">
        <v>497</v>
      </c>
      <c r="D35" s="547" t="s">
        <v>75</v>
      </c>
      <c r="E35" s="547">
        <v>15</v>
      </c>
      <c r="F35" s="522"/>
      <c r="G35" s="580">
        <f>E35*F35</f>
        <v>0</v>
      </c>
    </row>
    <row r="36" spans="2:7">
      <c r="B36" s="531" t="s">
        <v>15</v>
      </c>
      <c r="C36" s="545" t="s">
        <v>496</v>
      </c>
      <c r="D36" s="547" t="s">
        <v>75</v>
      </c>
      <c r="E36" s="547">
        <v>6</v>
      </c>
      <c r="F36" s="522"/>
      <c r="G36" s="580">
        <f>E36*F36</f>
        <v>0</v>
      </c>
    </row>
    <row r="37" spans="2:7">
      <c r="B37" s="531" t="s">
        <v>16</v>
      </c>
      <c r="C37" s="545" t="s">
        <v>255</v>
      </c>
      <c r="D37" s="547" t="s">
        <v>75</v>
      </c>
      <c r="E37" s="547">
        <v>25</v>
      </c>
      <c r="F37" s="522"/>
      <c r="G37" s="580">
        <f>E37*F37</f>
        <v>0</v>
      </c>
    </row>
    <row r="38" spans="2:7">
      <c r="B38" s="531" t="s">
        <v>18</v>
      </c>
      <c r="C38" s="545" t="s">
        <v>254</v>
      </c>
      <c r="D38" s="547" t="s">
        <v>75</v>
      </c>
      <c r="E38" s="547">
        <v>2</v>
      </c>
      <c r="F38" s="522"/>
      <c r="G38" s="580">
        <f>E38*F38</f>
        <v>0</v>
      </c>
    </row>
    <row r="39" spans="2:7">
      <c r="B39" s="531" t="s">
        <v>24</v>
      </c>
      <c r="C39" s="545" t="s">
        <v>256</v>
      </c>
      <c r="D39" s="547" t="s">
        <v>162</v>
      </c>
      <c r="E39" s="547">
        <v>1</v>
      </c>
      <c r="F39" s="522"/>
      <c r="G39" s="580">
        <f>E39*F39</f>
        <v>0</v>
      </c>
    </row>
    <row r="41" spans="2:7">
      <c r="B41" s="531" t="s">
        <v>25</v>
      </c>
      <c r="C41" s="545" t="s">
        <v>257</v>
      </c>
      <c r="D41" s="547"/>
      <c r="E41" s="547"/>
      <c r="F41" s="522"/>
      <c r="G41" s="581"/>
    </row>
    <row r="42" spans="2:7" ht="25.5">
      <c r="B42" s="549"/>
      <c r="C42" s="545" t="s">
        <v>258</v>
      </c>
      <c r="D42" s="550" t="s">
        <v>75</v>
      </c>
      <c r="E42" s="551">
        <v>8</v>
      </c>
      <c r="F42" s="522"/>
      <c r="G42" s="580">
        <f>E42*F42</f>
        <v>0</v>
      </c>
    </row>
    <row r="44" spans="2:7">
      <c r="B44" s="531" t="s">
        <v>26</v>
      </c>
      <c r="C44" s="545" t="s">
        <v>260</v>
      </c>
      <c r="D44" s="550" t="s">
        <v>159</v>
      </c>
      <c r="E44" s="551">
        <v>220</v>
      </c>
      <c r="F44" s="522"/>
      <c r="G44" s="580">
        <f t="shared" ref="G44:G50" si="0">E44*F44</f>
        <v>0</v>
      </c>
    </row>
    <row r="45" spans="2:7">
      <c r="B45" s="531" t="s">
        <v>27</v>
      </c>
      <c r="C45" s="545" t="s">
        <v>262</v>
      </c>
      <c r="D45" s="550" t="s">
        <v>159</v>
      </c>
      <c r="E45" s="551">
        <v>40</v>
      </c>
      <c r="F45" s="522"/>
      <c r="G45" s="580">
        <f t="shared" si="0"/>
        <v>0</v>
      </c>
    </row>
    <row r="46" spans="2:7">
      <c r="B46" s="531" t="s">
        <v>28</v>
      </c>
      <c r="C46" s="545" t="s">
        <v>263</v>
      </c>
      <c r="D46" s="550" t="s">
        <v>159</v>
      </c>
      <c r="E46" s="551">
        <v>200</v>
      </c>
      <c r="F46" s="522"/>
      <c r="G46" s="580">
        <f t="shared" si="0"/>
        <v>0</v>
      </c>
    </row>
    <row r="47" spans="2:7">
      <c r="B47" s="531" t="s">
        <v>29</v>
      </c>
      <c r="C47" s="545" t="s">
        <v>264</v>
      </c>
      <c r="D47" s="550" t="s">
        <v>159</v>
      </c>
      <c r="E47" s="551">
        <v>30</v>
      </c>
      <c r="F47" s="522"/>
      <c r="G47" s="580">
        <f t="shared" si="0"/>
        <v>0</v>
      </c>
    </row>
    <row r="48" spans="2:7">
      <c r="B48" s="531" t="s">
        <v>30</v>
      </c>
      <c r="C48" s="545" t="s">
        <v>495</v>
      </c>
      <c r="D48" s="550" t="s">
        <v>159</v>
      </c>
      <c r="E48" s="551">
        <v>40</v>
      </c>
      <c r="F48" s="522"/>
      <c r="G48" s="580">
        <f t="shared" si="0"/>
        <v>0</v>
      </c>
    </row>
    <row r="49" spans="2:7" ht="25.5">
      <c r="B49" s="531" t="s">
        <v>32</v>
      </c>
      <c r="C49" s="545" t="s">
        <v>494</v>
      </c>
      <c r="D49" s="550" t="s">
        <v>159</v>
      </c>
      <c r="E49" s="551">
        <v>30</v>
      </c>
      <c r="F49" s="522"/>
      <c r="G49" s="580">
        <f t="shared" si="0"/>
        <v>0</v>
      </c>
    </row>
    <row r="50" spans="2:7">
      <c r="B50" s="531" t="s">
        <v>33</v>
      </c>
      <c r="C50" s="545" t="s">
        <v>493</v>
      </c>
      <c r="D50" s="550" t="s">
        <v>75</v>
      </c>
      <c r="E50" s="551">
        <v>1</v>
      </c>
      <c r="F50" s="522"/>
      <c r="G50" s="580">
        <f t="shared" si="0"/>
        <v>0</v>
      </c>
    </row>
    <row r="51" spans="2:7">
      <c r="B51" s="531"/>
      <c r="C51" s="545"/>
      <c r="D51" s="550"/>
      <c r="E51" s="551"/>
      <c r="F51" s="522"/>
      <c r="G51" s="581"/>
    </row>
    <row r="52" spans="2:7" ht="15.75" thickBot="1">
      <c r="B52" s="531"/>
      <c r="C52" s="535" t="s">
        <v>520</v>
      </c>
      <c r="D52" s="536"/>
      <c r="E52" s="537"/>
      <c r="F52" s="520"/>
      <c r="G52" s="577">
        <f>SUM(G22:G50)</f>
        <v>0</v>
      </c>
    </row>
    <row r="53" spans="2:7" ht="15.75" thickTop="1">
      <c r="B53" s="531"/>
      <c r="C53" s="553"/>
      <c r="D53" s="547"/>
      <c r="E53" s="550"/>
      <c r="F53" s="522"/>
      <c r="G53" s="581"/>
    </row>
    <row r="55" spans="2:7">
      <c r="B55" s="542" t="s">
        <v>55</v>
      </c>
      <c r="C55" s="543" t="s">
        <v>266</v>
      </c>
      <c r="D55" s="543"/>
      <c r="E55" s="544"/>
      <c r="F55" s="258"/>
      <c r="G55" s="579"/>
    </row>
    <row r="56" spans="2:7">
      <c r="B56" s="531"/>
      <c r="C56" s="554"/>
      <c r="D56" s="550"/>
      <c r="E56" s="551"/>
      <c r="F56" s="522"/>
      <c r="G56" s="581"/>
    </row>
    <row r="57" spans="2:7">
      <c r="B57" s="531" t="s">
        <v>14</v>
      </c>
      <c r="C57" s="553" t="s">
        <v>267</v>
      </c>
      <c r="D57" s="550" t="s">
        <v>162</v>
      </c>
      <c r="E57" s="547">
        <v>1</v>
      </c>
      <c r="F57" s="522"/>
      <c r="G57" s="580">
        <f t="shared" ref="G57:G62" si="1">E57*F57</f>
        <v>0</v>
      </c>
    </row>
    <row r="58" spans="2:7" ht="26.25">
      <c r="B58" s="531" t="s">
        <v>22</v>
      </c>
      <c r="C58" s="553" t="s">
        <v>268</v>
      </c>
      <c r="D58" s="550" t="s">
        <v>162</v>
      </c>
      <c r="E58" s="547">
        <v>1</v>
      </c>
      <c r="F58" s="522"/>
      <c r="G58" s="580">
        <f t="shared" si="1"/>
        <v>0</v>
      </c>
    </row>
    <row r="59" spans="2:7">
      <c r="B59" s="531" t="s">
        <v>15</v>
      </c>
      <c r="C59" s="545" t="s">
        <v>269</v>
      </c>
      <c r="D59" s="550" t="s">
        <v>162</v>
      </c>
      <c r="E59" s="547">
        <v>1</v>
      </c>
      <c r="F59" s="522"/>
      <c r="G59" s="580">
        <f t="shared" si="1"/>
        <v>0</v>
      </c>
    </row>
    <row r="60" spans="2:7" ht="25.5">
      <c r="B60" s="531" t="s">
        <v>16</v>
      </c>
      <c r="C60" s="545" t="s">
        <v>270</v>
      </c>
      <c r="D60" s="550" t="s">
        <v>162</v>
      </c>
      <c r="E60" s="547">
        <v>1</v>
      </c>
      <c r="F60" s="522"/>
      <c r="G60" s="580">
        <f t="shared" si="1"/>
        <v>0</v>
      </c>
    </row>
    <row r="61" spans="2:7" ht="63.75">
      <c r="B61" s="531" t="s">
        <v>18</v>
      </c>
      <c r="C61" s="545" t="s">
        <v>271</v>
      </c>
      <c r="D61" s="550" t="s">
        <v>162</v>
      </c>
      <c r="E61" s="547">
        <v>1</v>
      </c>
      <c r="F61" s="522"/>
      <c r="G61" s="580">
        <f t="shared" si="1"/>
        <v>0</v>
      </c>
    </row>
    <row r="62" spans="2:7">
      <c r="B62" s="531" t="s">
        <v>24</v>
      </c>
      <c r="C62" s="553" t="s">
        <v>491</v>
      </c>
      <c r="D62" s="550" t="s">
        <v>162</v>
      </c>
      <c r="E62" s="547">
        <v>1</v>
      </c>
      <c r="F62" s="522"/>
      <c r="G62" s="580">
        <f t="shared" si="1"/>
        <v>0</v>
      </c>
    </row>
    <row r="63" spans="2:7">
      <c r="B63" s="531"/>
      <c r="C63" s="553"/>
      <c r="D63" s="550"/>
      <c r="E63" s="547"/>
      <c r="F63" s="522"/>
      <c r="G63" s="581"/>
    </row>
    <row r="64" spans="2:7" ht="15.75" thickBot="1">
      <c r="B64" s="531"/>
      <c r="C64" s="535" t="s">
        <v>272</v>
      </c>
      <c r="D64" s="536"/>
      <c r="E64" s="537"/>
      <c r="F64" s="520"/>
      <c r="G64" s="577">
        <f>SUM(G57:G62)</f>
        <v>0</v>
      </c>
    </row>
    <row r="65" spans="2:7" ht="15.75" thickTop="1"/>
    <row r="67" spans="2:7">
      <c r="B67" s="542" t="s">
        <v>20</v>
      </c>
      <c r="C67" s="543" t="s">
        <v>273</v>
      </c>
      <c r="D67" s="543"/>
      <c r="E67" s="544"/>
      <c r="F67" s="258"/>
      <c r="G67" s="579"/>
    </row>
    <row r="68" spans="2:7">
      <c r="B68" s="531" t="s">
        <v>14</v>
      </c>
      <c r="C68" s="545" t="s">
        <v>490</v>
      </c>
      <c r="D68" s="550" t="s">
        <v>162</v>
      </c>
      <c r="E68" s="547">
        <v>1</v>
      </c>
      <c r="F68" s="522"/>
      <c r="G68" s="580">
        <f>E68*F68</f>
        <v>0</v>
      </c>
    </row>
    <row r="69" spans="2:7">
      <c r="B69" s="531" t="s">
        <v>22</v>
      </c>
      <c r="C69" s="545" t="s">
        <v>489</v>
      </c>
      <c r="D69" s="550" t="s">
        <v>162</v>
      </c>
      <c r="E69" s="547">
        <v>1</v>
      </c>
      <c r="F69" s="522"/>
      <c r="G69" s="580">
        <f>E69*F69</f>
        <v>0</v>
      </c>
    </row>
    <row r="70" spans="2:7">
      <c r="B70" s="531" t="s">
        <v>15</v>
      </c>
      <c r="C70" s="545" t="s">
        <v>488</v>
      </c>
      <c r="D70" s="550" t="s">
        <v>325</v>
      </c>
      <c r="E70" s="547">
        <v>1</v>
      </c>
      <c r="F70" s="522"/>
      <c r="G70" s="580">
        <f>E70*F70</f>
        <v>0</v>
      </c>
    </row>
    <row r="71" spans="2:7">
      <c r="B71" s="531"/>
      <c r="C71" s="545"/>
      <c r="D71" s="550"/>
      <c r="E71" s="547"/>
      <c r="F71" s="522"/>
      <c r="G71" s="580"/>
    </row>
    <row r="72" spans="2:7">
      <c r="B72" s="531" t="s">
        <v>16</v>
      </c>
      <c r="C72" s="545" t="s">
        <v>260</v>
      </c>
      <c r="D72" s="550" t="s">
        <v>159</v>
      </c>
      <c r="E72" s="547">
        <v>250</v>
      </c>
      <c r="F72" s="522"/>
      <c r="G72" s="580">
        <f>E72*F72</f>
        <v>0</v>
      </c>
    </row>
    <row r="73" spans="2:7">
      <c r="B73" s="531" t="s">
        <v>18</v>
      </c>
      <c r="C73" s="545" t="s">
        <v>261</v>
      </c>
      <c r="D73" s="550" t="s">
        <v>159</v>
      </c>
      <c r="E73" s="547">
        <v>50</v>
      </c>
      <c r="F73" s="522"/>
      <c r="G73" s="580">
        <f>E73*F73</f>
        <v>0</v>
      </c>
    </row>
    <row r="74" spans="2:7">
      <c r="B74" s="531" t="s">
        <v>24</v>
      </c>
      <c r="C74" s="545" t="s">
        <v>487</v>
      </c>
      <c r="D74" s="550" t="s">
        <v>159</v>
      </c>
      <c r="E74" s="547">
        <v>20</v>
      </c>
      <c r="F74" s="522"/>
      <c r="G74" s="580">
        <f>E74*F74</f>
        <v>0</v>
      </c>
    </row>
    <row r="75" spans="2:7">
      <c r="B75" s="531" t="s">
        <v>25</v>
      </c>
      <c r="C75" s="545" t="s">
        <v>274</v>
      </c>
      <c r="D75" s="550" t="s">
        <v>159</v>
      </c>
      <c r="E75" s="547">
        <v>20</v>
      </c>
      <c r="F75" s="522"/>
      <c r="G75" s="580">
        <f>E75*F75</f>
        <v>0</v>
      </c>
    </row>
    <row r="76" spans="2:7">
      <c r="B76" s="531"/>
      <c r="C76" s="545"/>
      <c r="D76" s="550"/>
      <c r="E76" s="547"/>
      <c r="F76" s="522"/>
      <c r="G76" s="580"/>
    </row>
    <row r="77" spans="2:7">
      <c r="B77" s="531" t="s">
        <v>26</v>
      </c>
      <c r="C77" s="545" t="s">
        <v>263</v>
      </c>
      <c r="D77" s="550" t="s">
        <v>159</v>
      </c>
      <c r="E77" s="547">
        <v>200</v>
      </c>
      <c r="F77" s="522"/>
      <c r="G77" s="580">
        <f>E77*F77</f>
        <v>0</v>
      </c>
    </row>
    <row r="78" spans="2:7">
      <c r="B78" s="531" t="s">
        <v>27</v>
      </c>
      <c r="C78" s="545" t="s">
        <v>264</v>
      </c>
      <c r="D78" s="550" t="s">
        <v>159</v>
      </c>
      <c r="E78" s="547">
        <v>10</v>
      </c>
      <c r="F78" s="522"/>
      <c r="G78" s="580">
        <f>E78*F78</f>
        <v>0</v>
      </c>
    </row>
    <row r="79" spans="2:7">
      <c r="B79" s="531" t="s">
        <v>28</v>
      </c>
      <c r="C79" s="545" t="s">
        <v>265</v>
      </c>
      <c r="D79" s="550" t="s">
        <v>159</v>
      </c>
      <c r="E79" s="547">
        <v>30</v>
      </c>
      <c r="F79" s="522"/>
      <c r="G79" s="580">
        <f>E79*F79</f>
        <v>0</v>
      </c>
    </row>
    <row r="80" spans="2:7">
      <c r="B80" s="531"/>
      <c r="C80" s="545"/>
      <c r="D80" s="550"/>
      <c r="E80" s="547"/>
      <c r="F80" s="522"/>
      <c r="G80" s="580"/>
    </row>
    <row r="81" spans="2:7">
      <c r="B81" s="531"/>
      <c r="C81" s="545" t="s">
        <v>275</v>
      </c>
      <c r="D81" s="550"/>
      <c r="E81" s="547"/>
      <c r="F81" s="522"/>
      <c r="G81" s="580"/>
    </row>
    <row r="82" spans="2:7">
      <c r="B82" s="531" t="s">
        <v>29</v>
      </c>
      <c r="C82" s="545" t="s">
        <v>589</v>
      </c>
      <c r="D82" s="550" t="s">
        <v>159</v>
      </c>
      <c r="E82" s="547">
        <v>60</v>
      </c>
      <c r="F82" s="522"/>
      <c r="G82" s="580">
        <f>E82*F82</f>
        <v>0</v>
      </c>
    </row>
    <row r="83" spans="2:7">
      <c r="B83" s="531"/>
      <c r="C83" s="545" t="s">
        <v>164</v>
      </c>
      <c r="D83" s="550"/>
      <c r="E83" s="547"/>
      <c r="F83" s="522"/>
      <c r="G83" s="580"/>
    </row>
    <row r="84" spans="2:7" ht="40.5" customHeight="1">
      <c r="B84" s="531" t="s">
        <v>30</v>
      </c>
      <c r="C84" s="545" t="s">
        <v>485</v>
      </c>
      <c r="D84" s="550" t="s">
        <v>75</v>
      </c>
      <c r="E84" s="547">
        <v>3</v>
      </c>
      <c r="F84" s="522"/>
      <c r="G84" s="580">
        <f t="shared" ref="G84:G90" si="2">E84*F84</f>
        <v>0</v>
      </c>
    </row>
    <row r="85" spans="2:7" ht="40.5" customHeight="1">
      <c r="B85" s="531" t="s">
        <v>588</v>
      </c>
      <c r="C85" s="545" t="s">
        <v>484</v>
      </c>
      <c r="D85" s="550" t="s">
        <v>75</v>
      </c>
      <c r="E85" s="547">
        <v>1</v>
      </c>
      <c r="F85" s="522"/>
      <c r="G85" s="580">
        <f t="shared" si="2"/>
        <v>0</v>
      </c>
    </row>
    <row r="86" spans="2:7" ht="40.5" customHeight="1">
      <c r="B86" s="531" t="s">
        <v>587</v>
      </c>
      <c r="C86" s="545" t="s">
        <v>571</v>
      </c>
      <c r="D86" s="550" t="s">
        <v>75</v>
      </c>
      <c r="E86" s="547">
        <v>1</v>
      </c>
      <c r="F86" s="522"/>
      <c r="G86" s="580">
        <f t="shared" si="2"/>
        <v>0</v>
      </c>
    </row>
    <row r="87" spans="2:7" ht="25.5">
      <c r="B87" s="531" t="s">
        <v>32</v>
      </c>
      <c r="C87" s="555" t="s">
        <v>483</v>
      </c>
      <c r="D87" s="550" t="s">
        <v>159</v>
      </c>
      <c r="E87" s="547">
        <v>18</v>
      </c>
      <c r="F87" s="522"/>
      <c r="G87" s="580">
        <f t="shared" si="2"/>
        <v>0</v>
      </c>
    </row>
    <row r="88" spans="2:7" ht="25.5">
      <c r="B88" s="531" t="s">
        <v>33</v>
      </c>
      <c r="C88" s="555" t="s">
        <v>569</v>
      </c>
      <c r="D88" s="550" t="s">
        <v>159</v>
      </c>
      <c r="E88" s="547">
        <v>12</v>
      </c>
      <c r="F88" s="522"/>
      <c r="G88" s="580">
        <f t="shared" si="2"/>
        <v>0</v>
      </c>
    </row>
    <row r="89" spans="2:7" ht="25.5">
      <c r="B89" s="531" t="s">
        <v>39</v>
      </c>
      <c r="C89" s="555" t="s">
        <v>586</v>
      </c>
      <c r="D89" s="550" t="s">
        <v>325</v>
      </c>
      <c r="E89" s="547">
        <v>9</v>
      </c>
      <c r="F89" s="522"/>
      <c r="G89" s="580">
        <f t="shared" si="2"/>
        <v>0</v>
      </c>
    </row>
    <row r="90" spans="2:7" ht="63.75">
      <c r="B90" s="531" t="s">
        <v>40</v>
      </c>
      <c r="C90" s="555" t="s">
        <v>521</v>
      </c>
      <c r="D90" s="550" t="s">
        <v>325</v>
      </c>
      <c r="E90" s="547">
        <v>7</v>
      </c>
      <c r="F90" s="522"/>
      <c r="G90" s="580">
        <f t="shared" si="2"/>
        <v>0</v>
      </c>
    </row>
    <row r="91" spans="2:7">
      <c r="B91" s="531"/>
      <c r="C91" s="556" t="s">
        <v>522</v>
      </c>
      <c r="D91" s="550"/>
      <c r="E91" s="547"/>
      <c r="F91" s="522"/>
      <c r="G91" s="580"/>
    </row>
    <row r="92" spans="2:7">
      <c r="B92" s="531"/>
      <c r="C92" s="556" t="s">
        <v>523</v>
      </c>
      <c r="D92" s="550"/>
      <c r="E92" s="547"/>
      <c r="F92" s="522"/>
      <c r="G92" s="580"/>
    </row>
    <row r="93" spans="2:7">
      <c r="B93" s="531"/>
      <c r="C93" s="555" t="s">
        <v>253</v>
      </c>
      <c r="D93" s="550"/>
      <c r="E93" s="547"/>
      <c r="F93" s="522"/>
      <c r="G93" s="580"/>
    </row>
    <row r="94" spans="2:7">
      <c r="B94" s="531"/>
      <c r="C94" s="555"/>
      <c r="D94" s="550"/>
      <c r="E94" s="547"/>
      <c r="F94" s="522"/>
      <c r="G94" s="580"/>
    </row>
    <row r="95" spans="2:7" ht="63.75">
      <c r="B95" s="531" t="s">
        <v>41</v>
      </c>
      <c r="C95" s="555" t="s">
        <v>524</v>
      </c>
      <c r="D95" s="550" t="s">
        <v>325</v>
      </c>
      <c r="E95" s="547">
        <v>2</v>
      </c>
      <c r="F95" s="522"/>
      <c r="G95" s="580">
        <f>E95*F95</f>
        <v>0</v>
      </c>
    </row>
    <row r="96" spans="2:7">
      <c r="B96" s="531"/>
      <c r="C96" s="556" t="s">
        <v>525</v>
      </c>
      <c r="D96" s="550"/>
      <c r="E96" s="547"/>
      <c r="F96" s="522"/>
      <c r="G96" s="580"/>
    </row>
    <row r="97" spans="2:7">
      <c r="B97" s="531"/>
      <c r="C97" s="556" t="s">
        <v>526</v>
      </c>
      <c r="D97" s="550"/>
      <c r="E97" s="547"/>
      <c r="F97" s="522"/>
      <c r="G97" s="580"/>
    </row>
    <row r="98" spans="2:7">
      <c r="B98" s="531"/>
      <c r="C98" s="555" t="s">
        <v>253</v>
      </c>
      <c r="D98" s="550"/>
      <c r="E98" s="547"/>
      <c r="F98" s="522"/>
      <c r="G98" s="580"/>
    </row>
    <row r="99" spans="2:7">
      <c r="B99" s="531"/>
      <c r="C99" s="555"/>
      <c r="D99" s="550"/>
      <c r="E99" s="547"/>
      <c r="F99" s="522"/>
      <c r="G99" s="580"/>
    </row>
    <row r="100" spans="2:7" ht="51">
      <c r="B100" s="531" t="s">
        <v>42</v>
      </c>
      <c r="C100" s="555" t="s">
        <v>479</v>
      </c>
      <c r="D100" s="550" t="s">
        <v>159</v>
      </c>
      <c r="E100" s="547">
        <v>30</v>
      </c>
      <c r="F100" s="522"/>
      <c r="G100" s="580">
        <f>E100*F100</f>
        <v>0</v>
      </c>
    </row>
    <row r="101" spans="2:7">
      <c r="B101" s="531"/>
      <c r="C101" s="555"/>
      <c r="D101" s="550"/>
      <c r="E101" s="547"/>
      <c r="F101" s="522"/>
      <c r="G101" s="580"/>
    </row>
    <row r="102" spans="2:7" ht="51">
      <c r="B102" s="531" t="s">
        <v>585</v>
      </c>
      <c r="C102" s="555" t="s">
        <v>568</v>
      </c>
      <c r="D102" s="550" t="s">
        <v>159</v>
      </c>
      <c r="E102" s="547">
        <v>3</v>
      </c>
      <c r="F102" s="522"/>
      <c r="G102" s="580">
        <f>E102*F102</f>
        <v>0</v>
      </c>
    </row>
    <row r="103" spans="2:7">
      <c r="B103" s="531"/>
      <c r="C103" s="555"/>
      <c r="D103" s="550"/>
      <c r="E103" s="547"/>
      <c r="F103" s="522"/>
      <c r="G103" s="580"/>
    </row>
    <row r="104" spans="2:7" ht="38.25">
      <c r="B104" s="531" t="s">
        <v>43</v>
      </c>
      <c r="C104" s="555" t="s">
        <v>478</v>
      </c>
      <c r="D104" s="550" t="s">
        <v>159</v>
      </c>
      <c r="E104" s="547">
        <v>4</v>
      </c>
      <c r="F104" s="522"/>
      <c r="G104" s="580">
        <f>E104*F104</f>
        <v>0</v>
      </c>
    </row>
    <row r="105" spans="2:7">
      <c r="B105" s="531"/>
      <c r="C105" s="555"/>
      <c r="D105" s="550"/>
      <c r="E105" s="547"/>
      <c r="F105" s="522"/>
      <c r="G105" s="580"/>
    </row>
    <row r="106" spans="2:7" ht="38.25">
      <c r="B106" s="531" t="s">
        <v>48</v>
      </c>
      <c r="C106" s="555" t="s">
        <v>477</v>
      </c>
      <c r="D106" s="550" t="s">
        <v>75</v>
      </c>
      <c r="E106" s="547">
        <v>5</v>
      </c>
      <c r="F106" s="522"/>
      <c r="G106" s="580">
        <f>E106*F106</f>
        <v>0</v>
      </c>
    </row>
    <row r="107" spans="2:7">
      <c r="B107" s="531"/>
      <c r="C107" s="555"/>
      <c r="D107" s="550"/>
      <c r="E107" s="547"/>
      <c r="F107" s="522"/>
      <c r="G107" s="580"/>
    </row>
    <row r="108" spans="2:7">
      <c r="B108" s="531"/>
      <c r="C108" s="545" t="s">
        <v>276</v>
      </c>
      <c r="D108" s="550"/>
      <c r="E108" s="551"/>
      <c r="F108" s="522"/>
      <c r="G108" s="580"/>
    </row>
    <row r="109" spans="2:7" ht="25.5">
      <c r="B109" s="531" t="s">
        <v>49</v>
      </c>
      <c r="C109" s="556" t="s">
        <v>277</v>
      </c>
      <c r="D109" s="550" t="s">
        <v>75</v>
      </c>
      <c r="E109" s="551">
        <v>4</v>
      </c>
      <c r="F109" s="522"/>
      <c r="G109" s="580">
        <f t="shared" ref="G109:G120" si="3">E109*F109</f>
        <v>0</v>
      </c>
    </row>
    <row r="110" spans="2:7" ht="25.5">
      <c r="B110" s="531" t="s">
        <v>50</v>
      </c>
      <c r="C110" s="556" t="s">
        <v>476</v>
      </c>
      <c r="D110" s="550" t="s">
        <v>75</v>
      </c>
      <c r="E110" s="551">
        <v>6</v>
      </c>
      <c r="F110" s="522"/>
      <c r="G110" s="580">
        <f t="shared" si="3"/>
        <v>0</v>
      </c>
    </row>
    <row r="111" spans="2:7" ht="25.5">
      <c r="B111" s="531" t="s">
        <v>52</v>
      </c>
      <c r="C111" s="556" t="s">
        <v>584</v>
      </c>
      <c r="D111" s="550" t="s">
        <v>75</v>
      </c>
      <c r="E111" s="551">
        <v>1</v>
      </c>
      <c r="F111" s="522"/>
      <c r="G111" s="580">
        <f t="shared" si="3"/>
        <v>0</v>
      </c>
    </row>
    <row r="112" spans="2:7">
      <c r="B112" s="531" t="s">
        <v>53</v>
      </c>
      <c r="C112" s="553" t="s">
        <v>278</v>
      </c>
      <c r="D112" s="550" t="s">
        <v>75</v>
      </c>
      <c r="E112" s="551">
        <v>3</v>
      </c>
      <c r="F112" s="522"/>
      <c r="G112" s="580">
        <f t="shared" si="3"/>
        <v>0</v>
      </c>
    </row>
    <row r="113" spans="2:7">
      <c r="B113" s="531" t="s">
        <v>71</v>
      </c>
      <c r="C113" s="553" t="s">
        <v>475</v>
      </c>
      <c r="D113" s="550" t="s">
        <v>75</v>
      </c>
      <c r="E113" s="551">
        <v>4</v>
      </c>
      <c r="F113" s="522"/>
      <c r="G113" s="580">
        <f t="shared" si="3"/>
        <v>0</v>
      </c>
    </row>
    <row r="114" spans="2:7" ht="25.5">
      <c r="B114" s="531" t="s">
        <v>72</v>
      </c>
      <c r="C114" s="545" t="s">
        <v>527</v>
      </c>
      <c r="D114" s="550" t="s">
        <v>75</v>
      </c>
      <c r="E114" s="551">
        <v>1</v>
      </c>
      <c r="F114" s="522"/>
      <c r="G114" s="580">
        <f t="shared" si="3"/>
        <v>0</v>
      </c>
    </row>
    <row r="115" spans="2:7" ht="25.5">
      <c r="B115" s="531" t="s">
        <v>73</v>
      </c>
      <c r="C115" s="545" t="s">
        <v>279</v>
      </c>
      <c r="D115" s="550" t="s">
        <v>75</v>
      </c>
      <c r="E115" s="547">
        <v>4</v>
      </c>
      <c r="F115" s="522"/>
      <c r="G115" s="580">
        <f t="shared" si="3"/>
        <v>0</v>
      </c>
    </row>
    <row r="116" spans="2:7" ht="25.5">
      <c r="B116" s="531" t="s">
        <v>147</v>
      </c>
      <c r="C116" s="545" t="s">
        <v>474</v>
      </c>
      <c r="D116" s="550" t="s">
        <v>159</v>
      </c>
      <c r="E116" s="551">
        <v>20</v>
      </c>
      <c r="F116" s="522"/>
      <c r="G116" s="580">
        <f t="shared" si="3"/>
        <v>0</v>
      </c>
    </row>
    <row r="117" spans="2:7" ht="26.25">
      <c r="B117" s="531" t="s">
        <v>148</v>
      </c>
      <c r="C117" s="553" t="s">
        <v>280</v>
      </c>
      <c r="D117" s="550" t="s">
        <v>162</v>
      </c>
      <c r="E117" s="547">
        <v>1</v>
      </c>
      <c r="F117" s="522"/>
      <c r="G117" s="580">
        <f t="shared" si="3"/>
        <v>0</v>
      </c>
    </row>
    <row r="118" spans="2:7">
      <c r="B118" s="531" t="s">
        <v>149</v>
      </c>
      <c r="C118" s="553" t="s">
        <v>281</v>
      </c>
      <c r="D118" s="550" t="s">
        <v>75</v>
      </c>
      <c r="E118" s="547">
        <v>4</v>
      </c>
      <c r="F118" s="522"/>
      <c r="G118" s="580">
        <f t="shared" si="3"/>
        <v>0</v>
      </c>
    </row>
    <row r="119" spans="2:7">
      <c r="B119" s="531" t="s">
        <v>150</v>
      </c>
      <c r="C119" s="553" t="s">
        <v>473</v>
      </c>
      <c r="D119" s="550" t="s">
        <v>75</v>
      </c>
      <c r="E119" s="547">
        <v>4</v>
      </c>
      <c r="F119" s="522"/>
      <c r="G119" s="580">
        <f t="shared" si="3"/>
        <v>0</v>
      </c>
    </row>
    <row r="120" spans="2:7">
      <c r="B120" s="531" t="s">
        <v>583</v>
      </c>
      <c r="C120" s="545" t="s">
        <v>251</v>
      </c>
      <c r="D120" s="547" t="s">
        <v>252</v>
      </c>
      <c r="E120" s="547">
        <v>1</v>
      </c>
      <c r="F120" s="523"/>
      <c r="G120" s="580">
        <f t="shared" si="3"/>
        <v>0</v>
      </c>
    </row>
    <row r="121" spans="2:7">
      <c r="B121" s="531"/>
      <c r="C121" s="545"/>
      <c r="D121" s="547"/>
      <c r="E121" s="547"/>
      <c r="F121" s="523"/>
      <c r="G121" s="581"/>
    </row>
    <row r="122" spans="2:7" ht="15.75" thickBot="1">
      <c r="B122" s="531"/>
      <c r="C122" s="535" t="s">
        <v>282</v>
      </c>
      <c r="D122" s="536"/>
      <c r="E122" s="537"/>
      <c r="F122" s="520"/>
      <c r="G122" s="577">
        <f>SUM(G68:G121)</f>
        <v>0</v>
      </c>
    </row>
    <row r="123" spans="2:7" ht="15.75" thickTop="1">
      <c r="B123" s="542" t="s">
        <v>23</v>
      </c>
      <c r="C123" s="543" t="s">
        <v>283</v>
      </c>
      <c r="D123" s="543"/>
      <c r="E123" s="544"/>
      <c r="F123" s="258"/>
      <c r="G123" s="579"/>
    </row>
    <row r="124" spans="2:7">
      <c r="B124" s="546"/>
      <c r="C124" s="554"/>
      <c r="D124" s="550"/>
      <c r="E124" s="551"/>
      <c r="F124" s="522"/>
      <c r="G124" s="581"/>
    </row>
    <row r="125" spans="2:7" ht="25.5">
      <c r="B125" s="531"/>
      <c r="C125" s="545" t="s">
        <v>472</v>
      </c>
      <c r="D125" s="550"/>
      <c r="E125" s="551"/>
      <c r="F125" s="522"/>
      <c r="G125" s="581"/>
    </row>
    <row r="126" spans="2:7" ht="25.5">
      <c r="B126" s="531"/>
      <c r="C126" s="545" t="s">
        <v>471</v>
      </c>
      <c r="D126" s="550"/>
      <c r="E126" s="551"/>
      <c r="F126" s="522"/>
      <c r="G126" s="581"/>
    </row>
    <row r="127" spans="2:7">
      <c r="B127" s="531"/>
      <c r="C127" s="545" t="s">
        <v>284</v>
      </c>
      <c r="D127" s="550"/>
      <c r="E127" s="551"/>
      <c r="F127" s="522"/>
      <c r="G127" s="581"/>
    </row>
    <row r="128" spans="2:7" ht="25.5">
      <c r="B128" s="531"/>
      <c r="C128" s="545" t="s">
        <v>470</v>
      </c>
      <c r="D128" s="550"/>
      <c r="E128" s="551"/>
      <c r="F128" s="522"/>
      <c r="G128" s="581"/>
    </row>
    <row r="129" spans="2:7" ht="38.25">
      <c r="B129" s="531"/>
      <c r="C129" s="545" t="s">
        <v>285</v>
      </c>
      <c r="D129" s="550"/>
      <c r="E129" s="551"/>
      <c r="F129" s="522"/>
      <c r="G129" s="581"/>
    </row>
    <row r="130" spans="2:7" ht="25.5">
      <c r="B130" s="531"/>
      <c r="C130" s="545" t="s">
        <v>286</v>
      </c>
      <c r="D130" s="550"/>
      <c r="E130" s="551"/>
      <c r="F130" s="522"/>
      <c r="G130" s="581"/>
    </row>
    <row r="131" spans="2:7" ht="25.5">
      <c r="B131" s="531"/>
      <c r="C131" s="545" t="s">
        <v>287</v>
      </c>
      <c r="D131" s="550"/>
      <c r="E131" s="551"/>
      <c r="F131" s="522"/>
      <c r="G131" s="581"/>
    </row>
    <row r="132" spans="2:7" ht="51">
      <c r="B132" s="531"/>
      <c r="C132" s="545" t="s">
        <v>288</v>
      </c>
      <c r="D132" s="550"/>
      <c r="E132" s="551"/>
      <c r="F132" s="522"/>
      <c r="G132" s="581"/>
    </row>
    <row r="133" spans="2:7">
      <c r="B133" s="531"/>
      <c r="C133" s="545"/>
      <c r="D133" s="550"/>
      <c r="E133" s="551"/>
      <c r="F133" s="522"/>
      <c r="G133" s="580"/>
    </row>
    <row r="134" spans="2:7" ht="51">
      <c r="B134" s="531" t="s">
        <v>14</v>
      </c>
      <c r="C134" s="545" t="s">
        <v>528</v>
      </c>
      <c r="D134" s="550" t="s">
        <v>75</v>
      </c>
      <c r="E134" s="551">
        <v>1</v>
      </c>
      <c r="F134" s="522"/>
      <c r="G134" s="580">
        <f>E134*F134</f>
        <v>0</v>
      </c>
    </row>
    <row r="135" spans="2:7">
      <c r="B135" s="531"/>
      <c r="C135" s="553" t="s">
        <v>468</v>
      </c>
      <c r="D135" s="550"/>
      <c r="E135" s="551"/>
      <c r="F135" s="522"/>
      <c r="G135" s="580"/>
    </row>
    <row r="136" spans="2:7">
      <c r="B136" s="531"/>
      <c r="C136" s="553" t="s">
        <v>467</v>
      </c>
      <c r="D136" s="550"/>
      <c r="E136" s="551"/>
      <c r="F136" s="522"/>
      <c r="G136" s="580"/>
    </row>
    <row r="137" spans="2:7">
      <c r="B137" s="531"/>
      <c r="C137" s="553" t="s">
        <v>529</v>
      </c>
      <c r="D137" s="550"/>
      <c r="E137" s="551"/>
      <c r="F137" s="522"/>
      <c r="G137" s="580"/>
    </row>
    <row r="138" spans="2:7">
      <c r="B138" s="531"/>
      <c r="C138" s="553" t="s">
        <v>465</v>
      </c>
      <c r="D138" s="550"/>
      <c r="E138" s="551"/>
      <c r="F138" s="522"/>
      <c r="G138" s="580"/>
    </row>
    <row r="139" spans="2:7">
      <c r="B139" s="531"/>
      <c r="C139" s="553" t="s">
        <v>464</v>
      </c>
      <c r="D139" s="550"/>
      <c r="E139" s="551"/>
      <c r="F139" s="522"/>
      <c r="G139" s="580"/>
    </row>
    <row r="140" spans="2:7">
      <c r="B140" s="531"/>
      <c r="C140" s="545" t="s">
        <v>530</v>
      </c>
      <c r="D140" s="550"/>
      <c r="E140" s="551"/>
      <c r="F140" s="522"/>
      <c r="G140" s="580"/>
    </row>
    <row r="141" spans="2:7">
      <c r="B141" s="531"/>
      <c r="C141" s="545" t="s">
        <v>462</v>
      </c>
      <c r="D141" s="550"/>
      <c r="E141" s="551"/>
      <c r="F141" s="522"/>
      <c r="G141" s="580"/>
    </row>
    <row r="142" spans="2:7">
      <c r="B142" s="531"/>
      <c r="C142" s="553" t="s">
        <v>352</v>
      </c>
      <c r="D142" s="550"/>
      <c r="E142" s="551"/>
      <c r="F142" s="522"/>
      <c r="G142" s="580"/>
    </row>
    <row r="143" spans="2:7">
      <c r="B143" s="531"/>
      <c r="C143" s="545" t="s">
        <v>253</v>
      </c>
      <c r="D143" s="550"/>
      <c r="E143" s="551"/>
      <c r="F143" s="522"/>
      <c r="G143" s="580"/>
    </row>
    <row r="144" spans="2:7">
      <c r="B144" s="531"/>
      <c r="C144" s="545"/>
      <c r="D144" s="550"/>
      <c r="E144" s="551"/>
      <c r="F144" s="522"/>
      <c r="G144" s="580"/>
    </row>
    <row r="145" spans="2:7" ht="38.25">
      <c r="B145" s="531" t="s">
        <v>22</v>
      </c>
      <c r="C145" s="545" t="s">
        <v>531</v>
      </c>
      <c r="D145" s="550" t="s">
        <v>75</v>
      </c>
      <c r="E145" s="551">
        <v>1</v>
      </c>
      <c r="F145" s="522"/>
      <c r="G145" s="580">
        <f>E145*F145</f>
        <v>0</v>
      </c>
    </row>
    <row r="146" spans="2:7">
      <c r="B146" s="531"/>
      <c r="C146" s="553" t="s">
        <v>460</v>
      </c>
      <c r="D146" s="550"/>
      <c r="E146" s="551"/>
      <c r="F146" s="522"/>
      <c r="G146" s="580"/>
    </row>
    <row r="147" spans="2:7">
      <c r="B147" s="531"/>
      <c r="C147" s="553" t="s">
        <v>353</v>
      </c>
      <c r="D147" s="550"/>
      <c r="E147" s="551"/>
      <c r="F147" s="522"/>
      <c r="G147" s="580"/>
    </row>
    <row r="148" spans="2:7">
      <c r="B148" s="531"/>
      <c r="C148" s="553" t="s">
        <v>459</v>
      </c>
      <c r="D148" s="550"/>
      <c r="E148" s="551"/>
      <c r="F148" s="522"/>
      <c r="G148" s="580"/>
    </row>
    <row r="149" spans="2:7">
      <c r="B149" s="531"/>
      <c r="C149" s="553" t="s">
        <v>582</v>
      </c>
      <c r="D149" s="550"/>
      <c r="E149" s="551"/>
      <c r="F149" s="522"/>
      <c r="G149" s="580"/>
    </row>
    <row r="150" spans="2:7">
      <c r="B150" s="531"/>
      <c r="C150" s="553" t="s">
        <v>532</v>
      </c>
      <c r="D150" s="550"/>
      <c r="E150" s="551"/>
      <c r="F150" s="522"/>
      <c r="G150" s="580"/>
    </row>
    <row r="151" spans="2:7">
      <c r="B151" s="531"/>
      <c r="C151" s="553" t="s">
        <v>457</v>
      </c>
      <c r="D151" s="550"/>
      <c r="E151" s="551"/>
      <c r="F151" s="522"/>
      <c r="G151" s="580"/>
    </row>
    <row r="152" spans="2:7">
      <c r="B152" s="531"/>
      <c r="C152" s="545" t="s">
        <v>253</v>
      </c>
      <c r="D152" s="550"/>
      <c r="E152" s="551"/>
      <c r="F152" s="522"/>
      <c r="G152" s="580"/>
    </row>
    <row r="153" spans="2:7">
      <c r="B153" s="531"/>
      <c r="C153" s="545"/>
      <c r="D153" s="550"/>
      <c r="E153" s="551"/>
      <c r="F153" s="522"/>
      <c r="G153" s="580"/>
    </row>
    <row r="154" spans="2:7">
      <c r="B154" s="531" t="s">
        <v>18</v>
      </c>
      <c r="C154" s="545" t="s">
        <v>456</v>
      </c>
      <c r="D154" s="550" t="s">
        <v>75</v>
      </c>
      <c r="E154" s="551">
        <v>1</v>
      </c>
      <c r="F154" s="522"/>
      <c r="G154" s="580">
        <f>E154*F154</f>
        <v>0</v>
      </c>
    </row>
    <row r="155" spans="2:7">
      <c r="B155" s="531" t="s">
        <v>24</v>
      </c>
      <c r="C155" s="557" t="s">
        <v>455</v>
      </c>
      <c r="D155" s="550" t="s">
        <v>75</v>
      </c>
      <c r="E155" s="551">
        <v>1</v>
      </c>
      <c r="F155" s="522"/>
      <c r="G155" s="580">
        <f>E155*F155</f>
        <v>0</v>
      </c>
    </row>
    <row r="156" spans="2:7">
      <c r="B156" s="531"/>
      <c r="C156" s="557" t="s">
        <v>454</v>
      </c>
      <c r="D156" s="550"/>
      <c r="E156" s="551"/>
      <c r="F156" s="522"/>
      <c r="G156" s="581"/>
    </row>
    <row r="157" spans="2:7">
      <c r="B157" s="531" t="s">
        <v>25</v>
      </c>
      <c r="C157" s="553" t="s">
        <v>453</v>
      </c>
      <c r="D157" s="550" t="s">
        <v>75</v>
      </c>
      <c r="E157" s="551">
        <v>2</v>
      </c>
      <c r="F157" s="522"/>
      <c r="G157" s="580">
        <f>E157*F157</f>
        <v>0</v>
      </c>
    </row>
    <row r="158" spans="2:7">
      <c r="B158" s="531"/>
      <c r="C158" s="553"/>
      <c r="D158" s="550"/>
      <c r="E158" s="551"/>
      <c r="F158" s="522"/>
      <c r="G158" s="581"/>
    </row>
    <row r="159" spans="2:7" ht="15.75" thickBot="1">
      <c r="B159" s="531"/>
      <c r="C159" s="535" t="s">
        <v>452</v>
      </c>
      <c r="D159" s="536"/>
      <c r="E159" s="537"/>
      <c r="F159" s="520"/>
      <c r="G159" s="577">
        <f>SUM(G123:G157)</f>
        <v>0</v>
      </c>
    </row>
    <row r="160" spans="2:7" ht="15.75" thickTop="1">
      <c r="B160" s="531"/>
      <c r="C160" s="553"/>
      <c r="D160" s="550"/>
      <c r="E160" s="551"/>
      <c r="F160" s="522"/>
      <c r="G160" s="581"/>
    </row>
    <row r="161" spans="2:7">
      <c r="B161" s="531"/>
      <c r="C161" s="553"/>
      <c r="D161" s="550"/>
      <c r="E161" s="551"/>
      <c r="F161" s="522"/>
      <c r="G161" s="581"/>
    </row>
    <row r="162" spans="2:7">
      <c r="B162" s="531" t="s">
        <v>34</v>
      </c>
      <c r="C162" s="543" t="s">
        <v>289</v>
      </c>
      <c r="D162" s="550"/>
      <c r="E162" s="551"/>
      <c r="F162" s="522"/>
      <c r="G162" s="581"/>
    </row>
    <row r="163" spans="2:7">
      <c r="B163" s="531"/>
      <c r="C163" s="558" t="s">
        <v>451</v>
      </c>
      <c r="D163" s="550"/>
      <c r="E163" s="551"/>
      <c r="F163" s="522"/>
      <c r="G163" s="581"/>
    </row>
    <row r="164" spans="2:7">
      <c r="B164" s="531" t="s">
        <v>14</v>
      </c>
      <c r="C164" s="545" t="s">
        <v>581</v>
      </c>
      <c r="D164" s="550" t="s">
        <v>75</v>
      </c>
      <c r="E164" s="551">
        <v>1</v>
      </c>
      <c r="F164" s="522"/>
      <c r="G164" s="580">
        <f>E164*F164</f>
        <v>0</v>
      </c>
    </row>
    <row r="165" spans="2:7">
      <c r="B165" s="531"/>
      <c r="C165" s="553"/>
      <c r="D165" s="550"/>
      <c r="E165" s="551"/>
      <c r="F165" s="522"/>
      <c r="G165" s="581"/>
    </row>
    <row r="166" spans="2:7" ht="38.25">
      <c r="B166" s="531" t="s">
        <v>22</v>
      </c>
      <c r="C166" s="545" t="s">
        <v>533</v>
      </c>
      <c r="D166" s="550" t="s">
        <v>75</v>
      </c>
      <c r="E166" s="551">
        <v>1</v>
      </c>
      <c r="F166" s="523"/>
      <c r="G166" s="580">
        <f>E166*F166</f>
        <v>0</v>
      </c>
    </row>
    <row r="167" spans="2:7" ht="25.5">
      <c r="B167" s="531"/>
      <c r="C167" s="545" t="s">
        <v>346</v>
      </c>
      <c r="D167" s="550"/>
      <c r="E167" s="551"/>
      <c r="F167" s="522"/>
      <c r="G167" s="581"/>
    </row>
    <row r="168" spans="2:7">
      <c r="B168" s="531"/>
      <c r="C168" s="545" t="s">
        <v>299</v>
      </c>
      <c r="D168" s="550"/>
      <c r="E168" s="551"/>
      <c r="F168" s="522"/>
      <c r="G168" s="581"/>
    </row>
    <row r="169" spans="2:7">
      <c r="B169" s="531"/>
      <c r="C169" s="545" t="s">
        <v>534</v>
      </c>
      <c r="D169" s="550"/>
      <c r="E169" s="551"/>
      <c r="F169" s="522"/>
      <c r="G169" s="581"/>
    </row>
    <row r="170" spans="2:7">
      <c r="B170" s="531"/>
      <c r="C170" s="545" t="s">
        <v>290</v>
      </c>
      <c r="D170" s="550"/>
      <c r="E170" s="551"/>
      <c r="F170" s="522"/>
      <c r="G170" s="581"/>
    </row>
    <row r="171" spans="2:7">
      <c r="B171" s="531"/>
      <c r="C171" s="545" t="s">
        <v>291</v>
      </c>
      <c r="D171" s="550"/>
      <c r="E171" s="551"/>
      <c r="F171" s="522"/>
      <c r="G171" s="581"/>
    </row>
    <row r="172" spans="2:7" ht="15.75" customHeight="1">
      <c r="B172" s="531"/>
      <c r="C172" s="545" t="s">
        <v>292</v>
      </c>
      <c r="D172" s="550"/>
      <c r="E172" s="551"/>
      <c r="F172" s="522"/>
      <c r="G172" s="581"/>
    </row>
    <row r="173" spans="2:7">
      <c r="B173" s="531"/>
      <c r="C173" s="545" t="s">
        <v>293</v>
      </c>
      <c r="D173" s="550"/>
      <c r="E173" s="551"/>
      <c r="F173" s="522"/>
      <c r="G173" s="581"/>
    </row>
    <row r="174" spans="2:7">
      <c r="B174" s="531"/>
      <c r="C174" s="545" t="s">
        <v>535</v>
      </c>
      <c r="D174" s="550"/>
      <c r="E174" s="551"/>
      <c r="F174" s="522"/>
      <c r="G174" s="581"/>
    </row>
    <row r="175" spans="2:7" ht="26.25">
      <c r="B175" s="531"/>
      <c r="C175" s="553" t="s">
        <v>294</v>
      </c>
      <c r="D175" s="550"/>
      <c r="E175" s="551"/>
      <c r="F175" s="522"/>
      <c r="G175" s="581"/>
    </row>
    <row r="176" spans="2:7">
      <c r="B176" s="531"/>
      <c r="C176" s="553" t="s">
        <v>351</v>
      </c>
      <c r="D176" s="550"/>
      <c r="E176" s="551"/>
      <c r="F176" s="522"/>
      <c r="G176" s="581"/>
    </row>
    <row r="177" spans="2:7">
      <c r="B177" s="531"/>
      <c r="C177" s="553" t="s">
        <v>295</v>
      </c>
      <c r="D177" s="550"/>
      <c r="E177" s="551"/>
      <c r="F177" s="522"/>
      <c r="G177" s="581"/>
    </row>
    <row r="178" spans="2:7">
      <c r="B178" s="531"/>
      <c r="C178" s="553" t="s">
        <v>296</v>
      </c>
      <c r="D178" s="550"/>
      <c r="E178" s="551"/>
      <c r="F178" s="522"/>
      <c r="G178" s="581"/>
    </row>
    <row r="179" spans="2:7">
      <c r="B179" s="531"/>
      <c r="C179" s="553" t="s">
        <v>350</v>
      </c>
      <c r="D179" s="550"/>
      <c r="E179" s="551"/>
      <c r="F179" s="522"/>
      <c r="G179" s="581"/>
    </row>
    <row r="180" spans="2:7">
      <c r="B180" s="531"/>
      <c r="C180" s="553" t="s">
        <v>297</v>
      </c>
      <c r="D180" s="550"/>
      <c r="E180" s="551"/>
      <c r="F180" s="522"/>
      <c r="G180" s="581"/>
    </row>
    <row r="181" spans="2:7" ht="26.25">
      <c r="B181" s="531"/>
      <c r="C181" s="553" t="s">
        <v>298</v>
      </c>
      <c r="D181" s="550"/>
      <c r="E181" s="551"/>
      <c r="F181" s="522"/>
      <c r="G181" s="581"/>
    </row>
    <row r="182" spans="2:7">
      <c r="B182" s="531"/>
      <c r="C182" s="545" t="s">
        <v>349</v>
      </c>
      <c r="D182" s="550"/>
      <c r="E182" s="551"/>
      <c r="F182" s="522"/>
      <c r="G182" s="581"/>
    </row>
    <row r="183" spans="2:7">
      <c r="B183" s="531"/>
      <c r="C183" s="553" t="s">
        <v>348</v>
      </c>
      <c r="D183" s="550"/>
      <c r="E183" s="551"/>
      <c r="F183" s="522"/>
      <c r="G183" s="581"/>
    </row>
    <row r="184" spans="2:7">
      <c r="B184" s="531"/>
      <c r="C184" s="553" t="s">
        <v>347</v>
      </c>
      <c r="D184" s="550"/>
      <c r="E184" s="551"/>
      <c r="F184" s="522"/>
      <c r="G184" s="581"/>
    </row>
    <row r="186" spans="2:7">
      <c r="B186" s="531" t="s">
        <v>16</v>
      </c>
      <c r="C186" s="553" t="s">
        <v>449</v>
      </c>
      <c r="D186" s="547" t="s">
        <v>252</v>
      </c>
      <c r="E186" s="547">
        <v>1</v>
      </c>
      <c r="F186" s="523"/>
      <c r="G186" s="580">
        <f t="shared" ref="G186:G206" si="4">E186*F186</f>
        <v>0</v>
      </c>
    </row>
    <row r="187" spans="2:7">
      <c r="B187" s="531" t="s">
        <v>18</v>
      </c>
      <c r="C187" s="553" t="s">
        <v>536</v>
      </c>
      <c r="D187" s="547" t="s">
        <v>252</v>
      </c>
      <c r="E187" s="547">
        <v>1</v>
      </c>
      <c r="F187" s="523"/>
      <c r="G187" s="580">
        <f t="shared" si="4"/>
        <v>0</v>
      </c>
    </row>
    <row r="188" spans="2:7" ht="25.5">
      <c r="B188" s="531" t="s">
        <v>24</v>
      </c>
      <c r="C188" s="545" t="s">
        <v>537</v>
      </c>
      <c r="D188" s="550" t="s">
        <v>75</v>
      </c>
      <c r="E188" s="551">
        <v>4</v>
      </c>
      <c r="F188" s="523"/>
      <c r="G188" s="580">
        <f t="shared" si="4"/>
        <v>0</v>
      </c>
    </row>
    <row r="189" spans="2:7" ht="38.25">
      <c r="B189" s="531" t="s">
        <v>25</v>
      </c>
      <c r="C189" s="545" t="s">
        <v>538</v>
      </c>
      <c r="D189" s="550" t="s">
        <v>75</v>
      </c>
      <c r="E189" s="551">
        <v>1</v>
      </c>
      <c r="F189" s="523"/>
      <c r="G189" s="580">
        <f t="shared" si="4"/>
        <v>0</v>
      </c>
    </row>
    <row r="190" spans="2:7" ht="25.5">
      <c r="B190" s="531" t="s">
        <v>26</v>
      </c>
      <c r="C190" s="545" t="s">
        <v>448</v>
      </c>
      <c r="D190" s="550" t="s">
        <v>159</v>
      </c>
      <c r="E190" s="551">
        <v>300</v>
      </c>
      <c r="F190" s="523"/>
      <c r="G190" s="580">
        <f t="shared" si="4"/>
        <v>0</v>
      </c>
    </row>
    <row r="191" spans="2:7">
      <c r="B191" s="531" t="s">
        <v>27</v>
      </c>
      <c r="C191" s="545" t="s">
        <v>447</v>
      </c>
      <c r="D191" s="550" t="s">
        <v>159</v>
      </c>
      <c r="E191" s="547">
        <v>15</v>
      </c>
      <c r="F191" s="522"/>
      <c r="G191" s="580">
        <f t="shared" si="4"/>
        <v>0</v>
      </c>
    </row>
    <row r="192" spans="2:7">
      <c r="B192" s="531" t="s">
        <v>28</v>
      </c>
      <c r="C192" s="545" t="s">
        <v>446</v>
      </c>
      <c r="D192" s="550" t="s">
        <v>159</v>
      </c>
      <c r="E192" s="547">
        <v>15</v>
      </c>
      <c r="F192" s="522"/>
      <c r="G192" s="580">
        <f t="shared" si="4"/>
        <v>0</v>
      </c>
    </row>
    <row r="193" spans="2:7">
      <c r="B193" s="531" t="s">
        <v>29</v>
      </c>
      <c r="C193" s="545" t="s">
        <v>300</v>
      </c>
      <c r="D193" s="550" t="s">
        <v>75</v>
      </c>
      <c r="E193" s="551">
        <v>27</v>
      </c>
      <c r="F193" s="523"/>
      <c r="G193" s="580">
        <f t="shared" si="4"/>
        <v>0</v>
      </c>
    </row>
    <row r="194" spans="2:7" ht="25.5">
      <c r="B194" s="531" t="s">
        <v>30</v>
      </c>
      <c r="C194" s="545" t="s">
        <v>580</v>
      </c>
      <c r="D194" s="550" t="s">
        <v>75</v>
      </c>
      <c r="E194" s="551">
        <v>2</v>
      </c>
      <c r="F194" s="523"/>
      <c r="G194" s="580">
        <f t="shared" si="4"/>
        <v>0</v>
      </c>
    </row>
    <row r="195" spans="2:7">
      <c r="B195" s="531" t="s">
        <v>32</v>
      </c>
      <c r="C195" s="545" t="s">
        <v>302</v>
      </c>
      <c r="D195" s="547" t="s">
        <v>252</v>
      </c>
      <c r="E195" s="547">
        <v>1</v>
      </c>
      <c r="F195" s="523"/>
      <c r="G195" s="580">
        <f t="shared" si="4"/>
        <v>0</v>
      </c>
    </row>
    <row r="196" spans="2:7">
      <c r="B196" s="531" t="s">
        <v>33</v>
      </c>
      <c r="C196" s="545" t="s">
        <v>303</v>
      </c>
      <c r="D196" s="547" t="s">
        <v>252</v>
      </c>
      <c r="E196" s="547">
        <v>1</v>
      </c>
      <c r="F196" s="523"/>
      <c r="G196" s="580">
        <f t="shared" si="4"/>
        <v>0</v>
      </c>
    </row>
    <row r="197" spans="2:7" ht="25.5">
      <c r="B197" s="531" t="s">
        <v>39</v>
      </c>
      <c r="C197" s="555" t="s">
        <v>445</v>
      </c>
      <c r="D197" s="550" t="s">
        <v>159</v>
      </c>
      <c r="E197" s="547">
        <v>20</v>
      </c>
      <c r="F197" s="522"/>
      <c r="G197" s="580">
        <f t="shared" si="4"/>
        <v>0</v>
      </c>
    </row>
    <row r="198" spans="2:7" ht="25.5">
      <c r="B198" s="531" t="s">
        <v>40</v>
      </c>
      <c r="C198" s="555" t="s">
        <v>444</v>
      </c>
      <c r="D198" s="550" t="s">
        <v>159</v>
      </c>
      <c r="E198" s="547">
        <v>3</v>
      </c>
      <c r="F198" s="522"/>
      <c r="G198" s="580">
        <f t="shared" si="4"/>
        <v>0</v>
      </c>
    </row>
    <row r="199" spans="2:7" ht="25.5">
      <c r="B199" s="531" t="s">
        <v>41</v>
      </c>
      <c r="C199" s="555" t="s">
        <v>539</v>
      </c>
      <c r="D199" s="550" t="s">
        <v>159</v>
      </c>
      <c r="E199" s="547">
        <v>6</v>
      </c>
      <c r="F199" s="522"/>
      <c r="G199" s="580">
        <f t="shared" si="4"/>
        <v>0</v>
      </c>
    </row>
    <row r="200" spans="2:7" ht="25.5">
      <c r="B200" s="531" t="s">
        <v>42</v>
      </c>
      <c r="C200" s="555" t="s">
        <v>540</v>
      </c>
      <c r="D200" s="550" t="s">
        <v>159</v>
      </c>
      <c r="E200" s="547">
        <v>3</v>
      </c>
      <c r="F200" s="522"/>
      <c r="G200" s="580">
        <f t="shared" si="4"/>
        <v>0</v>
      </c>
    </row>
    <row r="201" spans="2:7">
      <c r="B201" s="531" t="s">
        <v>43</v>
      </c>
      <c r="C201" s="545" t="s">
        <v>304</v>
      </c>
      <c r="D201" s="547" t="s">
        <v>252</v>
      </c>
      <c r="E201" s="547">
        <v>2</v>
      </c>
      <c r="F201" s="523"/>
      <c r="G201" s="580">
        <f t="shared" si="4"/>
        <v>0</v>
      </c>
    </row>
    <row r="202" spans="2:7">
      <c r="B202" s="531" t="s">
        <v>48</v>
      </c>
      <c r="C202" s="545" t="s">
        <v>305</v>
      </c>
      <c r="D202" s="547" t="s">
        <v>252</v>
      </c>
      <c r="E202" s="547">
        <v>1</v>
      </c>
      <c r="F202" s="523"/>
      <c r="G202" s="580">
        <f t="shared" si="4"/>
        <v>0</v>
      </c>
    </row>
    <row r="203" spans="2:7">
      <c r="B203" s="531" t="s">
        <v>49</v>
      </c>
      <c r="C203" s="545" t="s">
        <v>306</v>
      </c>
      <c r="D203" s="547" t="s">
        <v>252</v>
      </c>
      <c r="E203" s="547">
        <v>1</v>
      </c>
      <c r="F203" s="523"/>
      <c r="G203" s="580">
        <f t="shared" si="4"/>
        <v>0</v>
      </c>
    </row>
    <row r="204" spans="2:7" ht="25.5">
      <c r="B204" s="531" t="s">
        <v>50</v>
      </c>
      <c r="C204" s="545" t="s">
        <v>443</v>
      </c>
      <c r="D204" s="547" t="s">
        <v>252</v>
      </c>
      <c r="E204" s="547">
        <v>1</v>
      </c>
      <c r="F204" s="523"/>
      <c r="G204" s="580">
        <f t="shared" si="4"/>
        <v>0</v>
      </c>
    </row>
    <row r="205" spans="2:7">
      <c r="B205" s="531" t="s">
        <v>52</v>
      </c>
      <c r="C205" s="545" t="s">
        <v>579</v>
      </c>
      <c r="D205" s="550" t="s">
        <v>75</v>
      </c>
      <c r="E205" s="551">
        <v>1</v>
      </c>
      <c r="F205" s="522"/>
      <c r="G205" s="580">
        <f t="shared" si="4"/>
        <v>0</v>
      </c>
    </row>
    <row r="206" spans="2:7">
      <c r="B206" s="531" t="s">
        <v>53</v>
      </c>
      <c r="C206" s="545" t="s">
        <v>578</v>
      </c>
      <c r="D206" s="550" t="s">
        <v>75</v>
      </c>
      <c r="E206" s="551">
        <v>1</v>
      </c>
      <c r="F206" s="522"/>
      <c r="G206" s="580">
        <f t="shared" si="4"/>
        <v>0</v>
      </c>
    </row>
    <row r="207" spans="2:7">
      <c r="B207" s="531"/>
      <c r="C207" s="545"/>
      <c r="D207" s="547"/>
      <c r="E207" s="547"/>
      <c r="F207" s="523"/>
      <c r="G207" s="580"/>
    </row>
    <row r="208" spans="2:7" ht="15.75" thickBot="1">
      <c r="B208" s="531"/>
      <c r="C208" s="535" t="s">
        <v>307</v>
      </c>
      <c r="D208" s="536"/>
      <c r="E208" s="536"/>
      <c r="F208" s="520"/>
      <c r="G208" s="577">
        <f>SUM(G163:G207)</f>
        <v>0</v>
      </c>
    </row>
    <row r="209" spans="2:7" ht="15.75" thickTop="1">
      <c r="B209" s="531"/>
      <c r="C209" s="539"/>
      <c r="D209" s="540"/>
      <c r="E209" s="540"/>
      <c r="F209" s="521"/>
      <c r="G209" s="578"/>
    </row>
    <row r="210" spans="2:7">
      <c r="B210" s="531"/>
      <c r="C210" s="539"/>
      <c r="D210" s="540"/>
      <c r="E210" s="540"/>
      <c r="F210" s="521"/>
      <c r="G210" s="578"/>
    </row>
    <row r="211" spans="2:7" ht="25.5">
      <c r="B211" s="531"/>
      <c r="C211" s="559" t="s">
        <v>308</v>
      </c>
      <c r="D211" s="540"/>
      <c r="E211" s="540"/>
      <c r="F211" s="521"/>
      <c r="G211" s="578"/>
    </row>
    <row r="212" spans="2:7" ht="26.25">
      <c r="B212" s="531"/>
      <c r="C212" s="560" t="s">
        <v>309</v>
      </c>
      <c r="D212" s="540"/>
      <c r="E212" s="540"/>
      <c r="F212" s="521"/>
      <c r="G212" s="578"/>
    </row>
    <row r="213" spans="2:7">
      <c r="B213" s="531"/>
      <c r="C213" s="561" t="s">
        <v>442</v>
      </c>
      <c r="D213" s="540"/>
      <c r="E213" s="540"/>
      <c r="F213" s="521"/>
      <c r="G213" s="578"/>
    </row>
    <row r="216" spans="2:7">
      <c r="B216" s="531" t="s">
        <v>35</v>
      </c>
      <c r="C216" s="528" t="s">
        <v>229</v>
      </c>
    </row>
    <row r="218" spans="2:7" ht="25.5">
      <c r="B218" s="531" t="s">
        <v>14</v>
      </c>
      <c r="C218" s="563" t="s">
        <v>440</v>
      </c>
      <c r="D218" s="547" t="s">
        <v>75</v>
      </c>
      <c r="E218" s="564">
        <v>0</v>
      </c>
      <c r="F218" s="523"/>
      <c r="G218" s="580">
        <f t="shared" ref="G218:G239" si="5">E218*F218</f>
        <v>0</v>
      </c>
    </row>
    <row r="219" spans="2:7">
      <c r="B219" s="531" t="s">
        <v>22</v>
      </c>
      <c r="C219" s="565" t="s">
        <v>311</v>
      </c>
      <c r="D219" s="547" t="s">
        <v>75</v>
      </c>
      <c r="E219" s="564">
        <v>0</v>
      </c>
      <c r="F219" s="523"/>
      <c r="G219" s="580">
        <f t="shared" si="5"/>
        <v>0</v>
      </c>
    </row>
    <row r="220" spans="2:7" ht="63.75">
      <c r="B220" s="531" t="s">
        <v>15</v>
      </c>
      <c r="C220" s="566" t="s">
        <v>439</v>
      </c>
      <c r="D220" s="547" t="s">
        <v>75</v>
      </c>
      <c r="E220" s="564">
        <v>2</v>
      </c>
      <c r="F220" s="523"/>
      <c r="G220" s="580">
        <f t="shared" si="5"/>
        <v>0</v>
      </c>
    </row>
    <row r="221" spans="2:7">
      <c r="B221" s="531" t="s">
        <v>16</v>
      </c>
      <c r="C221" s="563" t="s">
        <v>312</v>
      </c>
      <c r="D221" s="547" t="s">
        <v>75</v>
      </c>
      <c r="E221" s="547">
        <v>2</v>
      </c>
      <c r="F221" s="523"/>
      <c r="G221" s="580">
        <f t="shared" si="5"/>
        <v>0</v>
      </c>
    </row>
    <row r="222" spans="2:7" ht="25.5">
      <c r="B222" s="531" t="s">
        <v>18</v>
      </c>
      <c r="C222" s="567" t="s">
        <v>438</v>
      </c>
      <c r="D222" s="547" t="s">
        <v>75</v>
      </c>
      <c r="E222" s="547">
        <v>1</v>
      </c>
      <c r="F222" s="523"/>
      <c r="G222" s="580">
        <f t="shared" si="5"/>
        <v>0</v>
      </c>
    </row>
    <row r="223" spans="2:7" ht="25.5">
      <c r="B223" s="531" t="s">
        <v>24</v>
      </c>
      <c r="C223" s="563" t="s">
        <v>314</v>
      </c>
      <c r="D223" s="547" t="s">
        <v>75</v>
      </c>
      <c r="E223" s="547">
        <v>1</v>
      </c>
      <c r="F223" s="523"/>
      <c r="G223" s="580">
        <f t="shared" si="5"/>
        <v>0</v>
      </c>
    </row>
    <row r="224" spans="2:7" ht="38.25">
      <c r="B224" s="531" t="s">
        <v>25</v>
      </c>
      <c r="C224" s="563" t="s">
        <v>437</v>
      </c>
      <c r="D224" s="547" t="s">
        <v>75</v>
      </c>
      <c r="E224" s="547">
        <v>0</v>
      </c>
      <c r="F224" s="523"/>
      <c r="G224" s="580">
        <f t="shared" si="5"/>
        <v>0</v>
      </c>
    </row>
    <row r="225" spans="2:7" ht="38.25">
      <c r="B225" s="531" t="s">
        <v>26</v>
      </c>
      <c r="C225" s="563" t="s">
        <v>313</v>
      </c>
      <c r="D225" s="547" t="s">
        <v>75</v>
      </c>
      <c r="E225" s="547">
        <v>0</v>
      </c>
      <c r="F225" s="523"/>
      <c r="G225" s="580">
        <f t="shared" si="5"/>
        <v>0</v>
      </c>
    </row>
    <row r="226" spans="2:7" ht="38.25">
      <c r="B226" s="531" t="s">
        <v>27</v>
      </c>
      <c r="C226" s="568" t="s">
        <v>310</v>
      </c>
      <c r="D226" s="547" t="s">
        <v>75</v>
      </c>
      <c r="E226" s="547">
        <v>0</v>
      </c>
      <c r="F226" s="523"/>
      <c r="G226" s="580">
        <f t="shared" si="5"/>
        <v>0</v>
      </c>
    </row>
    <row r="227" spans="2:7" ht="25.5">
      <c r="B227" s="531" t="s">
        <v>28</v>
      </c>
      <c r="C227" s="563" t="s">
        <v>436</v>
      </c>
      <c r="D227" s="547" t="s">
        <v>75</v>
      </c>
      <c r="E227" s="547">
        <v>0</v>
      </c>
      <c r="F227" s="523"/>
      <c r="G227" s="580">
        <f t="shared" si="5"/>
        <v>0</v>
      </c>
    </row>
    <row r="228" spans="2:7" ht="25.5">
      <c r="B228" s="531" t="s">
        <v>29</v>
      </c>
      <c r="C228" s="563" t="s">
        <v>315</v>
      </c>
      <c r="D228" s="547" t="s">
        <v>75</v>
      </c>
      <c r="E228" s="547">
        <v>2</v>
      </c>
      <c r="F228" s="523"/>
      <c r="G228" s="580">
        <f t="shared" si="5"/>
        <v>0</v>
      </c>
    </row>
    <row r="229" spans="2:7">
      <c r="B229" s="531" t="s">
        <v>30</v>
      </c>
      <c r="C229" s="569" t="s">
        <v>316</v>
      </c>
      <c r="D229" s="564" t="s">
        <v>162</v>
      </c>
      <c r="E229" s="547">
        <v>1</v>
      </c>
      <c r="F229" s="523"/>
      <c r="G229" s="580">
        <f t="shared" si="5"/>
        <v>0</v>
      </c>
    </row>
    <row r="230" spans="2:7" ht="25.5">
      <c r="B230" s="531" t="s">
        <v>32</v>
      </c>
      <c r="C230" s="570" t="s">
        <v>435</v>
      </c>
      <c r="D230" s="547" t="s">
        <v>159</v>
      </c>
      <c r="E230" s="547">
        <v>70</v>
      </c>
      <c r="F230" s="523"/>
      <c r="G230" s="580">
        <f t="shared" si="5"/>
        <v>0</v>
      </c>
    </row>
    <row r="231" spans="2:7" ht="25.5">
      <c r="B231" s="531" t="s">
        <v>33</v>
      </c>
      <c r="C231" s="570" t="s">
        <v>434</v>
      </c>
      <c r="D231" s="547" t="s">
        <v>159</v>
      </c>
      <c r="E231" s="547">
        <v>0</v>
      </c>
      <c r="F231" s="523"/>
      <c r="G231" s="580">
        <f t="shared" si="5"/>
        <v>0</v>
      </c>
    </row>
    <row r="232" spans="2:7" ht="25.5">
      <c r="B232" s="531" t="s">
        <v>39</v>
      </c>
      <c r="C232" s="571" t="s">
        <v>433</v>
      </c>
      <c r="D232" s="572" t="s">
        <v>159</v>
      </c>
      <c r="E232" s="572">
        <v>40</v>
      </c>
      <c r="F232" s="523"/>
      <c r="G232" s="580">
        <f t="shared" si="5"/>
        <v>0</v>
      </c>
    </row>
    <row r="233" spans="2:7">
      <c r="B233" s="531" t="s">
        <v>40</v>
      </c>
      <c r="C233" s="571" t="s">
        <v>432</v>
      </c>
      <c r="D233" s="547" t="s">
        <v>75</v>
      </c>
      <c r="E233" s="547">
        <v>3</v>
      </c>
      <c r="F233" s="523"/>
      <c r="G233" s="580">
        <f t="shared" si="5"/>
        <v>0</v>
      </c>
    </row>
    <row r="234" spans="2:7">
      <c r="B234" s="531" t="s">
        <v>41</v>
      </c>
      <c r="C234" s="571" t="s">
        <v>317</v>
      </c>
      <c r="D234" s="547" t="s">
        <v>75</v>
      </c>
      <c r="E234" s="547">
        <v>0</v>
      </c>
      <c r="F234" s="523"/>
      <c r="G234" s="580">
        <f t="shared" si="5"/>
        <v>0</v>
      </c>
    </row>
    <row r="235" spans="2:7" ht="25.5">
      <c r="B235" s="531" t="s">
        <v>42</v>
      </c>
      <c r="C235" s="562" t="s">
        <v>318</v>
      </c>
      <c r="D235" s="547" t="s">
        <v>162</v>
      </c>
      <c r="E235" s="547">
        <v>1</v>
      </c>
      <c r="F235" s="523"/>
      <c r="G235" s="580">
        <f t="shared" si="5"/>
        <v>0</v>
      </c>
    </row>
    <row r="236" spans="2:7" ht="25.5">
      <c r="B236" s="531" t="s">
        <v>43</v>
      </c>
      <c r="C236" s="562" t="s">
        <v>319</v>
      </c>
      <c r="D236" s="547" t="s">
        <v>162</v>
      </c>
      <c r="E236" s="547">
        <v>0</v>
      </c>
      <c r="F236" s="523"/>
      <c r="G236" s="580">
        <f t="shared" si="5"/>
        <v>0</v>
      </c>
    </row>
    <row r="237" spans="2:7">
      <c r="B237" s="531" t="s">
        <v>48</v>
      </c>
      <c r="C237" s="562" t="s">
        <v>320</v>
      </c>
      <c r="D237" s="547" t="s">
        <v>162</v>
      </c>
      <c r="E237" s="547">
        <v>1</v>
      </c>
      <c r="F237" s="523"/>
      <c r="G237" s="580">
        <f t="shared" si="5"/>
        <v>0</v>
      </c>
    </row>
    <row r="238" spans="2:7" ht="25.5">
      <c r="B238" s="531" t="s">
        <v>49</v>
      </c>
      <c r="C238" s="562" t="s">
        <v>321</v>
      </c>
      <c r="D238" s="547" t="s">
        <v>162</v>
      </c>
      <c r="E238" s="547">
        <v>0</v>
      </c>
      <c r="F238" s="523"/>
      <c r="G238" s="580">
        <f t="shared" si="5"/>
        <v>0</v>
      </c>
    </row>
    <row r="239" spans="2:7">
      <c r="B239" s="531" t="s">
        <v>50</v>
      </c>
      <c r="C239" s="562" t="s">
        <v>322</v>
      </c>
      <c r="D239" s="547" t="s">
        <v>162</v>
      </c>
      <c r="E239" s="547">
        <v>1</v>
      </c>
      <c r="F239" s="523"/>
      <c r="G239" s="580">
        <f t="shared" si="5"/>
        <v>0</v>
      </c>
    </row>
    <row r="240" spans="2:7">
      <c r="C240" s="562"/>
      <c r="D240" s="547"/>
      <c r="E240" s="547"/>
      <c r="F240" s="523"/>
      <c r="G240" s="581"/>
    </row>
    <row r="241" spans="2:7" ht="15.75" thickBot="1">
      <c r="C241" s="535" t="s">
        <v>323</v>
      </c>
      <c r="D241" s="536"/>
      <c r="E241" s="536"/>
      <c r="F241" s="520"/>
      <c r="G241" s="577">
        <f>SUM(G218:G239)</f>
        <v>0</v>
      </c>
    </row>
    <row r="242" spans="2:7" ht="15.75" thickTop="1"/>
    <row r="244" spans="2:7">
      <c r="B244" s="531" t="s">
        <v>45</v>
      </c>
      <c r="C244" s="528" t="s">
        <v>431</v>
      </c>
    </row>
    <row r="245" spans="2:7">
      <c r="C245" s="558" t="s">
        <v>430</v>
      </c>
    </row>
    <row r="246" spans="2:7" ht="25.5">
      <c r="B246" s="531" t="s">
        <v>14</v>
      </c>
      <c r="C246" s="545" t="s">
        <v>424</v>
      </c>
      <c r="D246" s="550" t="s">
        <v>75</v>
      </c>
      <c r="E246" s="551">
        <v>1</v>
      </c>
      <c r="F246" s="522"/>
      <c r="G246" s="580">
        <f t="shared" ref="G246:G251" si="6">E246*F246</f>
        <v>0</v>
      </c>
    </row>
    <row r="247" spans="2:7" ht="25.5">
      <c r="B247" s="531" t="s">
        <v>22</v>
      </c>
      <c r="C247" s="571" t="s">
        <v>423</v>
      </c>
      <c r="D247" s="572" t="s">
        <v>159</v>
      </c>
      <c r="E247" s="572">
        <v>15</v>
      </c>
      <c r="F247" s="523"/>
      <c r="G247" s="580">
        <f t="shared" si="6"/>
        <v>0</v>
      </c>
    </row>
    <row r="248" spans="2:7">
      <c r="B248" s="531" t="s">
        <v>15</v>
      </c>
      <c r="C248" s="571" t="s">
        <v>422</v>
      </c>
      <c r="D248" s="572" t="s">
        <v>159</v>
      </c>
      <c r="E248" s="572">
        <v>15</v>
      </c>
      <c r="F248" s="523"/>
      <c r="G248" s="580">
        <f t="shared" si="6"/>
        <v>0</v>
      </c>
    </row>
    <row r="249" spans="2:7">
      <c r="B249" s="531" t="s">
        <v>16</v>
      </c>
      <c r="C249" s="571" t="s">
        <v>429</v>
      </c>
      <c r="D249" s="572" t="s">
        <v>325</v>
      </c>
      <c r="E249" s="572">
        <v>1</v>
      </c>
      <c r="F249" s="523"/>
      <c r="G249" s="580">
        <f t="shared" si="6"/>
        <v>0</v>
      </c>
    </row>
    <row r="250" spans="2:7" ht="25.5">
      <c r="B250" s="531" t="s">
        <v>18</v>
      </c>
      <c r="C250" s="571" t="s">
        <v>428</v>
      </c>
      <c r="D250" s="572" t="s">
        <v>325</v>
      </c>
      <c r="E250" s="572">
        <v>1</v>
      </c>
      <c r="F250" s="523"/>
      <c r="G250" s="580">
        <f t="shared" si="6"/>
        <v>0</v>
      </c>
    </row>
    <row r="251" spans="2:7">
      <c r="B251" s="531" t="s">
        <v>24</v>
      </c>
      <c r="C251" s="571" t="s">
        <v>427</v>
      </c>
      <c r="D251" s="572" t="s">
        <v>325</v>
      </c>
      <c r="E251" s="572">
        <v>1</v>
      </c>
      <c r="F251" s="523"/>
      <c r="G251" s="580">
        <f t="shared" si="6"/>
        <v>0</v>
      </c>
    </row>
    <row r="252" spans="2:7">
      <c r="B252" s="531"/>
      <c r="C252" s="571"/>
      <c r="D252" s="572"/>
      <c r="E252" s="572"/>
      <c r="F252" s="523"/>
      <c r="G252" s="580"/>
    </row>
    <row r="253" spans="2:7" ht="15.75" thickBot="1">
      <c r="C253" s="535" t="s">
        <v>413</v>
      </c>
      <c r="D253" s="536"/>
      <c r="E253" s="536"/>
      <c r="F253" s="520"/>
      <c r="G253" s="577">
        <f>SUM(G245:G251)</f>
        <v>0</v>
      </c>
    </row>
    <row r="254" spans="2:7" ht="15.75" thickTop="1">
      <c r="C254" s="539"/>
      <c r="D254" s="540"/>
      <c r="E254" s="540"/>
      <c r="F254" s="521"/>
      <c r="G254" s="578"/>
    </row>
    <row r="255" spans="2:7">
      <c r="C255" s="539"/>
      <c r="D255" s="540"/>
      <c r="E255" s="540"/>
      <c r="F255" s="521"/>
      <c r="G255" s="578"/>
    </row>
    <row r="256" spans="2:7">
      <c r="B256" s="531" t="s">
        <v>51</v>
      </c>
      <c r="C256" s="528" t="s">
        <v>426</v>
      </c>
    </row>
    <row r="257" spans="2:7">
      <c r="C257" s="558" t="s">
        <v>577</v>
      </c>
    </row>
    <row r="259" spans="2:7" ht="25.5">
      <c r="B259" s="531" t="s">
        <v>14</v>
      </c>
      <c r="C259" s="545" t="s">
        <v>424</v>
      </c>
      <c r="D259" s="550" t="s">
        <v>75</v>
      </c>
      <c r="E259" s="551">
        <v>2</v>
      </c>
      <c r="F259" s="522"/>
      <c r="G259" s="580">
        <f t="shared" ref="G259:G270" si="7">E259*F259</f>
        <v>0</v>
      </c>
    </row>
    <row r="260" spans="2:7" ht="25.5">
      <c r="B260" s="531" t="s">
        <v>22</v>
      </c>
      <c r="C260" s="571" t="s">
        <v>423</v>
      </c>
      <c r="D260" s="572" t="s">
        <v>159</v>
      </c>
      <c r="E260" s="572">
        <v>20</v>
      </c>
      <c r="F260" s="523"/>
      <c r="G260" s="580">
        <f t="shared" si="7"/>
        <v>0</v>
      </c>
    </row>
    <row r="261" spans="2:7">
      <c r="B261" s="531" t="s">
        <v>15</v>
      </c>
      <c r="C261" s="571" t="s">
        <v>422</v>
      </c>
      <c r="D261" s="572" t="s">
        <v>159</v>
      </c>
      <c r="E261" s="572">
        <v>15</v>
      </c>
      <c r="F261" s="523"/>
      <c r="G261" s="580">
        <f t="shared" si="7"/>
        <v>0</v>
      </c>
    </row>
    <row r="262" spans="2:7">
      <c r="B262" s="531" t="s">
        <v>16</v>
      </c>
      <c r="C262" s="571" t="s">
        <v>421</v>
      </c>
      <c r="D262" s="572" t="s">
        <v>325</v>
      </c>
      <c r="E262" s="572">
        <v>2</v>
      </c>
      <c r="F262" s="523"/>
      <c r="G262" s="580">
        <f t="shared" si="7"/>
        <v>0</v>
      </c>
    </row>
    <row r="263" spans="2:7" ht="25.5">
      <c r="B263" s="531" t="s">
        <v>18</v>
      </c>
      <c r="C263" s="571" t="s">
        <v>420</v>
      </c>
      <c r="D263" s="572" t="s">
        <v>325</v>
      </c>
      <c r="E263" s="572">
        <v>0</v>
      </c>
      <c r="F263" s="523"/>
      <c r="G263" s="580">
        <f t="shared" si="7"/>
        <v>0</v>
      </c>
    </row>
    <row r="264" spans="2:7" ht="25.5">
      <c r="B264" s="531" t="s">
        <v>24</v>
      </c>
      <c r="C264" s="571" t="s">
        <v>419</v>
      </c>
      <c r="D264" s="572" t="s">
        <v>325</v>
      </c>
      <c r="E264" s="572">
        <v>2</v>
      </c>
      <c r="F264" s="523"/>
      <c r="G264" s="580">
        <f t="shared" si="7"/>
        <v>0</v>
      </c>
    </row>
    <row r="265" spans="2:7" ht="25.5">
      <c r="B265" s="531" t="s">
        <v>25</v>
      </c>
      <c r="C265" s="571" t="s">
        <v>418</v>
      </c>
      <c r="D265" s="572" t="s">
        <v>325</v>
      </c>
      <c r="E265" s="572">
        <v>1</v>
      </c>
      <c r="F265" s="523"/>
      <c r="G265" s="580">
        <f t="shared" si="7"/>
        <v>0</v>
      </c>
    </row>
    <row r="266" spans="2:7">
      <c r="B266" s="531" t="s">
        <v>26</v>
      </c>
      <c r="C266" s="545" t="s">
        <v>324</v>
      </c>
      <c r="D266" s="547" t="s">
        <v>159</v>
      </c>
      <c r="E266" s="573">
        <v>25</v>
      </c>
      <c r="F266" s="522"/>
      <c r="G266" s="580">
        <f t="shared" si="7"/>
        <v>0</v>
      </c>
    </row>
    <row r="267" spans="2:7">
      <c r="B267" s="531" t="s">
        <v>27</v>
      </c>
      <c r="C267" s="545" t="s">
        <v>417</v>
      </c>
      <c r="D267" s="547" t="s">
        <v>38</v>
      </c>
      <c r="E267" s="573">
        <v>1</v>
      </c>
      <c r="F267" s="522"/>
      <c r="G267" s="580">
        <f t="shared" si="7"/>
        <v>0</v>
      </c>
    </row>
    <row r="268" spans="2:7">
      <c r="B268" s="531" t="s">
        <v>28</v>
      </c>
      <c r="C268" s="545" t="s">
        <v>416</v>
      </c>
      <c r="D268" s="547" t="s">
        <v>38</v>
      </c>
      <c r="E268" s="573">
        <v>1</v>
      </c>
      <c r="F268" s="522"/>
      <c r="G268" s="580">
        <f t="shared" si="7"/>
        <v>0</v>
      </c>
    </row>
    <row r="269" spans="2:7">
      <c r="B269" s="531" t="s">
        <v>29</v>
      </c>
      <c r="C269" s="545" t="s">
        <v>415</v>
      </c>
      <c r="D269" s="547" t="s">
        <v>38</v>
      </c>
      <c r="E269" s="573">
        <v>1</v>
      </c>
      <c r="F269" s="522"/>
      <c r="G269" s="580">
        <f t="shared" si="7"/>
        <v>0</v>
      </c>
    </row>
    <row r="270" spans="2:7" ht="25.5">
      <c r="B270" s="531" t="s">
        <v>30</v>
      </c>
      <c r="C270" s="545" t="s">
        <v>414</v>
      </c>
      <c r="D270" s="547" t="s">
        <v>38</v>
      </c>
      <c r="E270" s="573">
        <v>1</v>
      </c>
      <c r="F270" s="522"/>
      <c r="G270" s="580">
        <f t="shared" si="7"/>
        <v>0</v>
      </c>
    </row>
    <row r="271" spans="2:7">
      <c r="B271" s="531"/>
      <c r="C271" s="545"/>
      <c r="D271" s="547"/>
      <c r="E271" s="573"/>
      <c r="F271" s="522"/>
      <c r="G271" s="580"/>
    </row>
    <row r="272" spans="2:7" ht="15.75" thickBot="1">
      <c r="C272" s="535" t="s">
        <v>413</v>
      </c>
      <c r="D272" s="536"/>
      <c r="E272" s="536"/>
      <c r="F272" s="520"/>
      <c r="G272" s="577">
        <f>SUM(G257:G271)</f>
        <v>0</v>
      </c>
    </row>
    <row r="273" spans="3:3" ht="15.75" thickTop="1"/>
    <row r="274" spans="3:3">
      <c r="C274" s="538" t="s">
        <v>412</v>
      </c>
    </row>
    <row r="275" spans="3:3">
      <c r="C275" s="538" t="s">
        <v>411</v>
      </c>
    </row>
  </sheetData>
  <sheetProtection algorithmName="SHA-512" hashValue="kbVBVLhCLlqnTDXsNWDJiBLrH9kBXGRuBwoyCJAlNyerNIohdlbTJR7E7qvanwgk7NMqhnbXdgDOVp4I6s4rjg==" saltValue="62vzJMLWJI3o7+IXu90xrw==" spinCount="100000" sheet="1" objects="1" scenarios="1"/>
  <printOptions horizontalCentered="1" gridLines="1"/>
  <pageMargins left="0.59055118110236227" right="0.75" top="0.98425196850393704" bottom="0.78740157480314965" header="0.39370078740157483" footer="0.39370078740157483"/>
  <pageSetup paperSize="9" orientation="portrait" horizontalDpi="4294967293" r:id="rId1"/>
  <headerFooter alignWithMargins="0"/>
  <rowBreaks count="3" manualBreakCount="3">
    <brk id="20" max="16383" man="1"/>
    <brk id="215" max="16383" man="1"/>
    <brk id="24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7</vt:i4>
      </vt:variant>
      <vt:variant>
        <vt:lpstr>Imenovani obsegi</vt:lpstr>
      </vt:variant>
      <vt:variant>
        <vt:i4>9</vt:i4>
      </vt:variant>
    </vt:vector>
  </HeadingPairs>
  <TitlesOfParts>
    <vt:vector size="16" baseType="lpstr">
      <vt:lpstr>0</vt:lpstr>
      <vt:lpstr>SD</vt:lpstr>
      <vt:lpstr>REKAPITULACIJA</vt:lpstr>
      <vt:lpstr>A-Gradbena dela</vt:lpstr>
      <vt:lpstr>B-Obrtniška dela</vt:lpstr>
      <vt:lpstr>C1-EI-1.nadstropje</vt:lpstr>
      <vt:lpstr>C2-EI-2.nadstropje</vt:lpstr>
      <vt:lpstr>'A-Gradbena dela'!Področje_tiskanja</vt:lpstr>
      <vt:lpstr>'B-Obrtniška dela'!Področje_tiskanja</vt:lpstr>
      <vt:lpstr>'C1-EI-1.nadstropje'!Področje_tiskanja</vt:lpstr>
      <vt:lpstr>REKAPITULACIJA!Področje_tiskanja</vt:lpstr>
      <vt:lpstr>SD!Področje_tiskanja</vt:lpstr>
      <vt:lpstr>'A-Gradbena dela'!Print_Area</vt:lpstr>
      <vt:lpstr>'B-Obrtniška dela'!Print_Area</vt:lpstr>
      <vt:lpstr>'A-Gradbena dela'!Tiskanje_naslovov</vt:lpstr>
      <vt:lpstr>'B-Obrtniška dela'!Tiskanje_naslovov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Projektant</dc:creator>
  <cp:lastModifiedBy>Uporabnik</cp:lastModifiedBy>
  <cp:lastPrinted>2019-05-29T14:13:34Z</cp:lastPrinted>
  <dcterms:created xsi:type="dcterms:W3CDTF">2014-09-11T06:38:13Z</dcterms:created>
  <dcterms:modified xsi:type="dcterms:W3CDTF">2020-07-10T08:09:14Z</dcterms:modified>
</cp:coreProperties>
</file>